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0.0.2\auditoría interna\Asistente para el Sistema de Gestión de Calidad\SIG\Actualización de documentos\"/>
    </mc:Choice>
  </mc:AlternateContent>
  <xr:revisionPtr revIDLastSave="0" documentId="13_ncr:1_{A670D5B8-BF39-40AE-8415-23117CB69A92}" xr6:coauthVersionLast="47" xr6:coauthVersionMax="47" xr10:uidLastSave="{00000000-0000-0000-0000-000000000000}"/>
  <bookViews>
    <workbookView xWindow="-110" yWindow="-110" windowWidth="19420" windowHeight="10420" xr2:uid="{00000000-000D-0000-FFFF-FFFF00000000}"/>
  </bookViews>
  <sheets>
    <sheet name="1. Instructivo" sheetId="1" r:id="rId1"/>
    <sheet name="PRESUPUESTO 2017" sheetId="2" state="hidden" r:id="rId2"/>
    <sheet name="2. CUOTAS" sheetId="3" r:id="rId3"/>
    <sheet name="3. PRESUPUESTO" sheetId="4" r:id="rId4"/>
    <sheet name="4. I&amp;G EVENTOS DEPORTES" sheetId="5" r:id="rId5"/>
    <sheet name="5. I&amp;G ANEXO DEPORTE" sheetId="6" r:id="rId6"/>
    <sheet name="6. I&amp;G EVENTOS CULTURA" sheetId="7" r:id="rId7"/>
    <sheet name="7. I&amp;G EVENTOS DH&amp;PS" sheetId="8" r:id="rId8"/>
    <sheet name="8. GASTO ADMON" sheetId="9" r:id="rId9"/>
    <sheet name="9. Calculo contrato lab"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4" roundtripDataChecksum="vulZEmE2vSsv5CdTi9JlxfojkTsYnn/kN5wxsTqieFc="/>
    </ext>
  </extLst>
</workbook>
</file>

<file path=xl/calcChain.xml><?xml version="1.0" encoding="utf-8"?>
<calcChain xmlns="http://schemas.openxmlformats.org/spreadsheetml/2006/main">
  <c r="C23" i="10" l="1"/>
  <c r="R15" i="10"/>
  <c r="H15" i="10"/>
  <c r="D15" i="10"/>
  <c r="C15" i="10"/>
  <c r="P14" i="10"/>
  <c r="O14" i="10"/>
  <c r="N14" i="10"/>
  <c r="M14" i="10"/>
  <c r="L14" i="10"/>
  <c r="J14" i="10"/>
  <c r="K14" i="10" s="1"/>
  <c r="I14" i="10"/>
  <c r="P13" i="10"/>
  <c r="O13" i="10"/>
  <c r="N13" i="10"/>
  <c r="M13" i="10"/>
  <c r="L13" i="10"/>
  <c r="J13" i="10"/>
  <c r="K13" i="10" s="1"/>
  <c r="I13" i="10"/>
  <c r="P12" i="10"/>
  <c r="O12" i="10"/>
  <c r="N12" i="10"/>
  <c r="M12" i="10"/>
  <c r="L12" i="10"/>
  <c r="J12" i="10"/>
  <c r="K12" i="10" s="1"/>
  <c r="I12" i="10"/>
  <c r="P11" i="10"/>
  <c r="O11" i="10"/>
  <c r="N11" i="10"/>
  <c r="M11" i="10"/>
  <c r="L11" i="10"/>
  <c r="J11" i="10"/>
  <c r="I11" i="10"/>
  <c r="F74" i="9"/>
  <c r="F73" i="9"/>
  <c r="E86" i="9" s="1"/>
  <c r="L9" i="8" s="1"/>
  <c r="F72" i="9"/>
  <c r="E85" i="9" s="1"/>
  <c r="P9" i="7" s="1"/>
  <c r="F71" i="9"/>
  <c r="E84" i="9" s="1"/>
  <c r="K9" i="5" s="1"/>
  <c r="E69" i="9"/>
  <c r="F69" i="9" s="1"/>
  <c r="F68" i="9"/>
  <c r="J68" i="9" s="1"/>
  <c r="F67" i="9"/>
  <c r="J67" i="9" s="1"/>
  <c r="F66" i="9"/>
  <c r="H66" i="9" s="1"/>
  <c r="F65" i="9"/>
  <c r="J65" i="9" s="1"/>
  <c r="F64" i="9"/>
  <c r="J64" i="9" s="1"/>
  <c r="F63" i="9"/>
  <c r="J63" i="9" s="1"/>
  <c r="J62" i="9"/>
  <c r="I62" i="9"/>
  <c r="H62" i="9"/>
  <c r="J61" i="9"/>
  <c r="I61" i="9"/>
  <c r="H61" i="9"/>
  <c r="J60" i="9"/>
  <c r="I60" i="9"/>
  <c r="H60" i="9"/>
  <c r="J59" i="9"/>
  <c r="I59" i="9"/>
  <c r="H59" i="9"/>
  <c r="J58" i="9"/>
  <c r="I58" i="9"/>
  <c r="H58" i="9"/>
  <c r="J57" i="9"/>
  <c r="I57" i="9"/>
  <c r="H57" i="9"/>
  <c r="J56" i="9"/>
  <c r="I56" i="9"/>
  <c r="H56" i="9"/>
  <c r="J55" i="9"/>
  <c r="I55" i="9"/>
  <c r="H55" i="9"/>
  <c r="F54" i="9"/>
  <c r="H54" i="9" s="1"/>
  <c r="J53" i="9"/>
  <c r="I53" i="9"/>
  <c r="H53" i="9"/>
  <c r="J51" i="9"/>
  <c r="I51" i="9"/>
  <c r="H51" i="9"/>
  <c r="J50" i="9"/>
  <c r="I50" i="9"/>
  <c r="H50" i="9"/>
  <c r="J49" i="9"/>
  <c r="I49" i="9"/>
  <c r="H49" i="9"/>
  <c r="J48" i="9"/>
  <c r="I48" i="9"/>
  <c r="H48" i="9"/>
  <c r="J47" i="9"/>
  <c r="I47" i="9"/>
  <c r="H47" i="9"/>
  <c r="J46" i="9"/>
  <c r="I46" i="9"/>
  <c r="H46" i="9"/>
  <c r="J45" i="9"/>
  <c r="I45" i="9"/>
  <c r="H45" i="9"/>
  <c r="J44" i="9"/>
  <c r="I44" i="9"/>
  <c r="H44" i="9"/>
  <c r="J43" i="9"/>
  <c r="I43" i="9"/>
  <c r="H43" i="9"/>
  <c r="F42" i="9"/>
  <c r="H42" i="9" s="1"/>
  <c r="J41" i="9"/>
  <c r="I41" i="9"/>
  <c r="H41" i="9"/>
  <c r="J40" i="9"/>
  <c r="I40" i="9"/>
  <c r="H40" i="9"/>
  <c r="J39" i="9"/>
  <c r="I39" i="9"/>
  <c r="H39" i="9"/>
  <c r="J38" i="9"/>
  <c r="I38" i="9"/>
  <c r="H38" i="9"/>
  <c r="J37" i="9"/>
  <c r="I37" i="9"/>
  <c r="H37" i="9"/>
  <c r="J36" i="9"/>
  <c r="I36" i="9"/>
  <c r="H36" i="9"/>
  <c r="J35" i="9"/>
  <c r="I35" i="9"/>
  <c r="H35" i="9"/>
  <c r="J34" i="9"/>
  <c r="I34" i="9"/>
  <c r="H34" i="9"/>
  <c r="J33" i="9"/>
  <c r="I33" i="9"/>
  <c r="H33" i="9"/>
  <c r="J32" i="9"/>
  <c r="I32" i="9"/>
  <c r="H32" i="9"/>
  <c r="F31" i="9"/>
  <c r="J31" i="9" s="1"/>
  <c r="F30" i="9"/>
  <c r="J30" i="9" s="1"/>
  <c r="F29" i="9"/>
  <c r="J29" i="9" s="1"/>
  <c r="F28" i="9"/>
  <c r="I28" i="9" s="1"/>
  <c r="F27" i="9"/>
  <c r="J27" i="9" s="1"/>
  <c r="J26" i="9"/>
  <c r="I26" i="9"/>
  <c r="H26" i="9"/>
  <c r="J25" i="9"/>
  <c r="I25" i="9"/>
  <c r="H25" i="9"/>
  <c r="J24" i="9"/>
  <c r="I24" i="9"/>
  <c r="H24" i="9"/>
  <c r="J23" i="9"/>
  <c r="I23" i="9"/>
  <c r="H23" i="9"/>
  <c r="J22" i="9"/>
  <c r="I22" i="9"/>
  <c r="H22" i="9"/>
  <c r="J21" i="9"/>
  <c r="I21" i="9"/>
  <c r="H21" i="9"/>
  <c r="J20" i="9"/>
  <c r="I20" i="9"/>
  <c r="H20" i="9"/>
  <c r="F19" i="9"/>
  <c r="I19" i="9" s="1"/>
  <c r="F18" i="9"/>
  <c r="J18" i="9" s="1"/>
  <c r="J17" i="9"/>
  <c r="I17" i="9"/>
  <c r="H17" i="9"/>
  <c r="J16" i="9"/>
  <c r="I16" i="9"/>
  <c r="H16" i="9"/>
  <c r="J15" i="9"/>
  <c r="I15" i="9"/>
  <c r="H15" i="9"/>
  <c r="F14" i="9"/>
  <c r="J14" i="9" s="1"/>
  <c r="F13" i="9"/>
  <c r="H13" i="9" s="1"/>
  <c r="F12" i="9"/>
  <c r="J12" i="9" s="1"/>
  <c r="F11" i="9"/>
  <c r="H11" i="9" s="1"/>
  <c r="L41" i="8"/>
  <c r="L40" i="8"/>
  <c r="L39" i="8"/>
  <c r="L38" i="8"/>
  <c r="L37" i="8"/>
  <c r="L36" i="8"/>
  <c r="L35" i="8"/>
  <c r="L34" i="8"/>
  <c r="L33" i="8"/>
  <c r="L32" i="8"/>
  <c r="L31" i="8"/>
  <c r="L30" i="8"/>
  <c r="L29" i="8"/>
  <c r="L28" i="8"/>
  <c r="L27" i="8"/>
  <c r="L26" i="8"/>
  <c r="L25" i="8"/>
  <c r="L24" i="8"/>
  <c r="L22" i="8"/>
  <c r="K20" i="8"/>
  <c r="J20" i="8"/>
  <c r="I20" i="8"/>
  <c r="H20" i="8"/>
  <c r="G20" i="8"/>
  <c r="F20" i="8"/>
  <c r="E20" i="8"/>
  <c r="D20" i="8"/>
  <c r="K15" i="8"/>
  <c r="J15" i="8"/>
  <c r="I15" i="8"/>
  <c r="H15" i="8"/>
  <c r="G15" i="8"/>
  <c r="F15" i="8"/>
  <c r="E15" i="8"/>
  <c r="D15" i="8"/>
  <c r="L14" i="8"/>
  <c r="L13" i="8"/>
  <c r="K12" i="8"/>
  <c r="J12" i="8"/>
  <c r="J16" i="8" s="1"/>
  <c r="I12" i="8"/>
  <c r="I16" i="8" s="1"/>
  <c r="H12" i="8"/>
  <c r="H21" i="8" s="1"/>
  <c r="H42" i="8" s="1"/>
  <c r="H44" i="8" s="1"/>
  <c r="G12" i="8"/>
  <c r="G21" i="8" s="1"/>
  <c r="G42" i="8" s="1"/>
  <c r="G44" i="8" s="1"/>
  <c r="F12" i="8"/>
  <c r="F21" i="8" s="1"/>
  <c r="F42" i="8" s="1"/>
  <c r="E12" i="8"/>
  <c r="E21" i="8" s="1"/>
  <c r="E42" i="8" s="1"/>
  <c r="D12" i="8"/>
  <c r="D21" i="8" s="1"/>
  <c r="D42" i="8" s="1"/>
  <c r="L11" i="8"/>
  <c r="L10" i="8"/>
  <c r="C9" i="8"/>
  <c r="N42" i="7"/>
  <c r="P41" i="7"/>
  <c r="P40" i="7"/>
  <c r="P39" i="7"/>
  <c r="P38" i="7"/>
  <c r="P37" i="7"/>
  <c r="P36" i="7"/>
  <c r="P35" i="7"/>
  <c r="P34" i="7"/>
  <c r="P33" i="7"/>
  <c r="P32" i="7"/>
  <c r="P31" i="7"/>
  <c r="P30" i="7"/>
  <c r="P29" i="7"/>
  <c r="P28" i="7"/>
  <c r="P27" i="7"/>
  <c r="P26" i="7"/>
  <c r="P25" i="7"/>
  <c r="P24" i="7"/>
  <c r="P22" i="7"/>
  <c r="O20" i="7"/>
  <c r="N20" i="7"/>
  <c r="M20" i="7"/>
  <c r="L20" i="7"/>
  <c r="K20" i="7"/>
  <c r="J20" i="7"/>
  <c r="I20" i="7"/>
  <c r="H20" i="7"/>
  <c r="G20" i="7"/>
  <c r="F20" i="7"/>
  <c r="E20" i="7"/>
  <c r="D20" i="7"/>
  <c r="O15" i="7"/>
  <c r="L15" i="7"/>
  <c r="K15" i="7"/>
  <c r="J15" i="7"/>
  <c r="I15" i="7"/>
  <c r="H15" i="7"/>
  <c r="G15" i="7"/>
  <c r="F15" i="7"/>
  <c r="E15" i="7"/>
  <c r="P14" i="7"/>
  <c r="P13" i="7"/>
  <c r="O12" i="7"/>
  <c r="O21" i="7" s="1"/>
  <c r="O42" i="7" s="1"/>
  <c r="N12" i="7"/>
  <c r="N16" i="7" s="1"/>
  <c r="N44" i="7" s="1"/>
  <c r="M12" i="7"/>
  <c r="M16" i="7" s="1"/>
  <c r="L12" i="7"/>
  <c r="L21" i="7" s="1"/>
  <c r="L42" i="7" s="1"/>
  <c r="K12" i="7"/>
  <c r="K21" i="7" s="1"/>
  <c r="K42" i="7" s="1"/>
  <c r="J12" i="7"/>
  <c r="J21" i="7" s="1"/>
  <c r="J42" i="7" s="1"/>
  <c r="I12" i="7"/>
  <c r="I21" i="7" s="1"/>
  <c r="I42" i="7" s="1"/>
  <c r="H12" i="7"/>
  <c r="H21" i="7" s="1"/>
  <c r="H42" i="7" s="1"/>
  <c r="G12" i="7"/>
  <c r="G21" i="7" s="1"/>
  <c r="G42" i="7" s="1"/>
  <c r="F12" i="7"/>
  <c r="F21" i="7" s="1"/>
  <c r="F42" i="7" s="1"/>
  <c r="E12" i="7"/>
  <c r="E21" i="7" s="1"/>
  <c r="E42" i="7" s="1"/>
  <c r="D12" i="7"/>
  <c r="D16" i="7" s="1"/>
  <c r="P11" i="7"/>
  <c r="P10" i="7"/>
  <c r="Y132" i="6"/>
  <c r="X132" i="6"/>
  <c r="W132" i="6"/>
  <c r="V132" i="6"/>
  <c r="U132" i="6"/>
  <c r="T132" i="6"/>
  <c r="S132" i="6"/>
  <c r="R132" i="6"/>
  <c r="Q132" i="6"/>
  <c r="P132" i="6"/>
  <c r="O132" i="6"/>
  <c r="N132" i="6"/>
  <c r="M132" i="6"/>
  <c r="L132" i="6"/>
  <c r="K132" i="6"/>
  <c r="J132" i="6"/>
  <c r="I132" i="6"/>
  <c r="H132" i="6"/>
  <c r="G132" i="6"/>
  <c r="F132" i="6"/>
  <c r="E132" i="6"/>
  <c r="D132" i="6"/>
  <c r="C132" i="6"/>
  <c r="Z131" i="6"/>
  <c r="Z130" i="6"/>
  <c r="Z129" i="6"/>
  <c r="F39" i="5" s="1"/>
  <c r="Z128" i="6"/>
  <c r="F38" i="5" s="1"/>
  <c r="Z127" i="6"/>
  <c r="Z126" i="6"/>
  <c r="Z125" i="6"/>
  <c r="Z124" i="6"/>
  <c r="F34" i="5" s="1"/>
  <c r="Z123" i="6"/>
  <c r="Z122" i="6"/>
  <c r="Z121" i="6"/>
  <c r="F31" i="5" s="1"/>
  <c r="Z120" i="6"/>
  <c r="F30" i="5" s="1"/>
  <c r="Z119" i="6"/>
  <c r="Z118" i="6"/>
  <c r="Z117" i="6"/>
  <c r="Z116" i="6"/>
  <c r="F26" i="5" s="1"/>
  <c r="Z114" i="6"/>
  <c r="Z113" i="6"/>
  <c r="Z112" i="6"/>
  <c r="F22" i="5" s="1"/>
  <c r="Y111" i="6"/>
  <c r="X111" i="6"/>
  <c r="W111" i="6"/>
  <c r="V111" i="6"/>
  <c r="U111" i="6"/>
  <c r="T111" i="6"/>
  <c r="S111" i="6"/>
  <c r="R111" i="6"/>
  <c r="Q111" i="6"/>
  <c r="P111" i="6"/>
  <c r="O111" i="6"/>
  <c r="N111" i="6"/>
  <c r="M111" i="6"/>
  <c r="L111" i="6"/>
  <c r="K111" i="6"/>
  <c r="J111" i="6"/>
  <c r="I111" i="6"/>
  <c r="H111" i="6"/>
  <c r="G111" i="6"/>
  <c r="F111" i="6"/>
  <c r="E111" i="6"/>
  <c r="D111" i="6"/>
  <c r="Z115" i="6" s="1"/>
  <c r="C111" i="6"/>
  <c r="Z110" i="6"/>
  <c r="F41" i="5" s="1"/>
  <c r="Z109" i="6"/>
  <c r="F40" i="5" s="1"/>
  <c r="Z108" i="6"/>
  <c r="Z107" i="6"/>
  <c r="Z106" i="6"/>
  <c r="Z105" i="6"/>
  <c r="F36" i="5" s="1"/>
  <c r="Z104" i="6"/>
  <c r="Z103" i="6"/>
  <c r="Z102" i="6"/>
  <c r="F33" i="5" s="1"/>
  <c r="Z101" i="6"/>
  <c r="F32" i="5" s="1"/>
  <c r="Z100" i="6"/>
  <c r="Z99" i="6"/>
  <c r="Z98" i="6"/>
  <c r="Z97" i="6"/>
  <c r="F28" i="5" s="1"/>
  <c r="Z96" i="6"/>
  <c r="Z95" i="6"/>
  <c r="Z94" i="6"/>
  <c r="Z92" i="6"/>
  <c r="F23" i="5" s="1"/>
  <c r="Z91" i="6"/>
  <c r="Y89" i="6"/>
  <c r="X89" i="6"/>
  <c r="W89" i="6"/>
  <c r="V89" i="6"/>
  <c r="U89" i="6"/>
  <c r="T89" i="6"/>
  <c r="S89" i="6"/>
  <c r="R89" i="6"/>
  <c r="Q89" i="6"/>
  <c r="P89" i="6"/>
  <c r="O89" i="6"/>
  <c r="N89" i="6"/>
  <c r="M89" i="6"/>
  <c r="L89" i="6"/>
  <c r="K89" i="6"/>
  <c r="J89" i="6"/>
  <c r="I89" i="6"/>
  <c r="H89" i="6"/>
  <c r="G89" i="6"/>
  <c r="F89" i="6"/>
  <c r="E89" i="6"/>
  <c r="D89" i="6"/>
  <c r="Z93" i="6" s="1"/>
  <c r="F24" i="5" s="1"/>
  <c r="C89" i="6"/>
  <c r="Z88" i="6"/>
  <c r="Z87" i="6"/>
  <c r="Z86" i="6"/>
  <c r="Z85" i="6"/>
  <c r="Z84" i="6"/>
  <c r="Z83" i="6"/>
  <c r="Z82" i="6"/>
  <c r="Z81" i="6"/>
  <c r="Z80" i="6"/>
  <c r="Z79" i="6"/>
  <c r="Z78" i="6"/>
  <c r="Z77" i="6"/>
  <c r="Z76" i="6"/>
  <c r="Z75" i="6"/>
  <c r="Z74" i="6"/>
  <c r="Z73" i="6"/>
  <c r="Z71" i="6"/>
  <c r="Z70" i="6"/>
  <c r="Z69" i="6"/>
  <c r="Y68" i="6"/>
  <c r="X68" i="6"/>
  <c r="W68" i="6"/>
  <c r="V68" i="6"/>
  <c r="U68" i="6"/>
  <c r="T68" i="6"/>
  <c r="S68" i="6"/>
  <c r="R68" i="6"/>
  <c r="Q68" i="6"/>
  <c r="P68" i="6"/>
  <c r="O68" i="6"/>
  <c r="N68" i="6"/>
  <c r="M68" i="6"/>
  <c r="L68" i="6"/>
  <c r="K68" i="6"/>
  <c r="J68" i="6"/>
  <c r="I68" i="6"/>
  <c r="H68" i="6"/>
  <c r="G68" i="6"/>
  <c r="F68" i="6"/>
  <c r="E68" i="6"/>
  <c r="Z72" i="6" s="1"/>
  <c r="D68" i="6"/>
  <c r="C68" i="6"/>
  <c r="Z67" i="6"/>
  <c r="Z66" i="6"/>
  <c r="Z65" i="6"/>
  <c r="Z64" i="6"/>
  <c r="Z63" i="6"/>
  <c r="Z62" i="6"/>
  <c r="Z61" i="6"/>
  <c r="Z60" i="6"/>
  <c r="Z59" i="6"/>
  <c r="Z58" i="6"/>
  <c r="Z57" i="6"/>
  <c r="Z56" i="6"/>
  <c r="Z55" i="6"/>
  <c r="Z54" i="6"/>
  <c r="Z53" i="6"/>
  <c r="Z52" i="6"/>
  <c r="Z50" i="6"/>
  <c r="Z49" i="6"/>
  <c r="E23" i="5" s="1"/>
  <c r="Z48" i="6"/>
  <c r="Y47" i="6"/>
  <c r="X47" i="6"/>
  <c r="W47" i="6"/>
  <c r="V47" i="6"/>
  <c r="U47" i="6"/>
  <c r="T47" i="6"/>
  <c r="S47" i="6"/>
  <c r="R47" i="6"/>
  <c r="Q47" i="6"/>
  <c r="P47" i="6"/>
  <c r="O47" i="6"/>
  <c r="N47" i="6"/>
  <c r="M47" i="6"/>
  <c r="L47" i="6"/>
  <c r="K47" i="6"/>
  <c r="J47" i="6"/>
  <c r="I47" i="6"/>
  <c r="H47" i="6"/>
  <c r="G47" i="6"/>
  <c r="F47" i="6"/>
  <c r="E47" i="6"/>
  <c r="Z51" i="6" s="1"/>
  <c r="D47" i="6"/>
  <c r="C47" i="6"/>
  <c r="Z46" i="6"/>
  <c r="Z45" i="6"/>
  <c r="Z44" i="6"/>
  <c r="Z43" i="6"/>
  <c r="E38" i="5" s="1"/>
  <c r="Z42" i="6"/>
  <c r="Z41" i="6"/>
  <c r="Z40" i="6"/>
  <c r="Z39" i="6"/>
  <c r="E34" i="5" s="1"/>
  <c r="Z38" i="6"/>
  <c r="Z37" i="6"/>
  <c r="Z36" i="6"/>
  <c r="Z35" i="6"/>
  <c r="E30" i="5" s="1"/>
  <c r="Z34" i="6"/>
  <c r="Z33" i="6"/>
  <c r="Z32" i="6"/>
  <c r="Z31" i="6"/>
  <c r="E26" i="5" s="1"/>
  <c r="Z29" i="6"/>
  <c r="Z28" i="6"/>
  <c r="Z27" i="6"/>
  <c r="Y26" i="6"/>
  <c r="X26" i="6"/>
  <c r="W26" i="6"/>
  <c r="V26" i="6"/>
  <c r="U26" i="6"/>
  <c r="T26" i="6"/>
  <c r="S26" i="6"/>
  <c r="R26" i="6"/>
  <c r="Q26" i="6"/>
  <c r="P26" i="6"/>
  <c r="O26" i="6"/>
  <c r="N26" i="6"/>
  <c r="M26" i="6"/>
  <c r="L26" i="6"/>
  <c r="K26" i="6"/>
  <c r="J26" i="6"/>
  <c r="I26" i="6"/>
  <c r="H26" i="6"/>
  <c r="G26" i="6"/>
  <c r="F26" i="6"/>
  <c r="E26" i="6"/>
  <c r="Z30" i="6" s="1"/>
  <c r="E25" i="5" s="1"/>
  <c r="D26" i="6"/>
  <c r="C26" i="6"/>
  <c r="Z25" i="6"/>
  <c r="E41" i="5" s="1"/>
  <c r="Z24" i="6"/>
  <c r="E40" i="5" s="1"/>
  <c r="Z23" i="6"/>
  <c r="Z22" i="6"/>
  <c r="Z21" i="6"/>
  <c r="E37" i="5" s="1"/>
  <c r="Z20" i="6"/>
  <c r="E36" i="5" s="1"/>
  <c r="Z19" i="6"/>
  <c r="Z18" i="6"/>
  <c r="Z17" i="6"/>
  <c r="E33" i="5" s="1"/>
  <c r="Z16" i="6"/>
  <c r="E32" i="5" s="1"/>
  <c r="Z15" i="6"/>
  <c r="Z14" i="6"/>
  <c r="Z13" i="6"/>
  <c r="Z12" i="6"/>
  <c r="E28" i="5" s="1"/>
  <c r="Z11" i="6"/>
  <c r="Z10" i="6"/>
  <c r="Z9" i="6"/>
  <c r="Z8" i="6"/>
  <c r="E24" i="5" s="1"/>
  <c r="Z7" i="6"/>
  <c r="Z6" i="6"/>
  <c r="F42" i="5"/>
  <c r="E42" i="5"/>
  <c r="F37" i="5"/>
  <c r="F35" i="5"/>
  <c r="F29" i="5"/>
  <c r="E29" i="5"/>
  <c r="F27" i="5"/>
  <c r="E22" i="5"/>
  <c r="J20" i="5"/>
  <c r="I20" i="5"/>
  <c r="H20" i="5"/>
  <c r="G20" i="5"/>
  <c r="F20" i="5"/>
  <c r="E20" i="5"/>
  <c r="D20" i="5"/>
  <c r="J15" i="5"/>
  <c r="I15" i="5"/>
  <c r="H15" i="5"/>
  <c r="G15" i="5"/>
  <c r="F15" i="5"/>
  <c r="E15" i="5"/>
  <c r="K14" i="5"/>
  <c r="K13" i="5"/>
  <c r="J12" i="5"/>
  <c r="I12" i="5"/>
  <c r="I16" i="5" s="1"/>
  <c r="H12" i="5"/>
  <c r="H16" i="5" s="1"/>
  <c r="G12" i="5"/>
  <c r="F12" i="5"/>
  <c r="F16" i="5" s="1"/>
  <c r="E12" i="5"/>
  <c r="D12" i="5"/>
  <c r="D16" i="5" s="1"/>
  <c r="D21" i="5" s="1"/>
  <c r="D43" i="5" s="1"/>
  <c r="K11" i="5"/>
  <c r="K10" i="5"/>
  <c r="C9" i="5"/>
  <c r="C18" i="3"/>
  <c r="C20" i="3" s="1"/>
  <c r="B18" i="3"/>
  <c r="B20" i="3" s="1"/>
  <c r="B10" i="3" s="1"/>
  <c r="D10" i="3" s="1"/>
  <c r="D11" i="3" s="1"/>
  <c r="B30" i="2"/>
  <c r="B16" i="2"/>
  <c r="B15" i="2"/>
  <c r="B14" i="2"/>
  <c r="B13" i="2"/>
  <c r="B12" i="2"/>
  <c r="B11" i="2"/>
  <c r="B28" i="2" s="1"/>
  <c r="B7" i="2"/>
  <c r="C64" i="1"/>
  <c r="B64" i="1"/>
  <c r="C63" i="1"/>
  <c r="B63" i="1"/>
  <c r="C62" i="1"/>
  <c r="B62" i="1"/>
  <c r="C61" i="1"/>
  <c r="B61" i="1"/>
  <c r="C60" i="1"/>
  <c r="B60" i="1"/>
  <c r="C59" i="1"/>
  <c r="B59" i="1"/>
  <c r="C58" i="1"/>
  <c r="B58" i="1"/>
  <c r="C57" i="1"/>
  <c r="B57" i="1"/>
  <c r="C56" i="1"/>
  <c r="B56" i="1"/>
  <c r="C55" i="1"/>
  <c r="B55" i="1"/>
  <c r="C54" i="1"/>
  <c r="B54" i="1"/>
  <c r="C53" i="1"/>
  <c r="B53" i="1"/>
  <c r="C52" i="1"/>
  <c r="B52" i="1"/>
  <c r="D51" i="1"/>
  <c r="C51" i="1"/>
  <c r="B51" i="1"/>
  <c r="D50" i="1"/>
  <c r="C50" i="1"/>
  <c r="B50" i="1"/>
  <c r="D49" i="1"/>
  <c r="C49" i="1"/>
  <c r="B49" i="1"/>
  <c r="C48" i="1"/>
  <c r="B48" i="1"/>
  <c r="C47" i="1"/>
  <c r="B47" i="1"/>
  <c r="C46" i="1"/>
  <c r="B46" i="1"/>
  <c r="D45" i="1"/>
  <c r="C45" i="1"/>
  <c r="B45" i="1"/>
  <c r="D44" i="1"/>
  <c r="C44" i="1"/>
  <c r="B44" i="1"/>
  <c r="C43" i="1"/>
  <c r="B43" i="1"/>
  <c r="C42" i="1"/>
  <c r="B42" i="1"/>
  <c r="C41" i="1"/>
  <c r="B41" i="1"/>
  <c r="C40" i="1"/>
  <c r="B40" i="1"/>
  <c r="C39" i="1"/>
  <c r="B39" i="1"/>
  <c r="B21" i="1"/>
  <c r="L15" i="10" l="1"/>
  <c r="P15" i="10"/>
  <c r="I15" i="10"/>
  <c r="M15" i="10"/>
  <c r="Q12" i="10"/>
  <c r="S12" i="10" s="1"/>
  <c r="N15" i="10"/>
  <c r="J15" i="10"/>
  <c r="K11" i="10"/>
  <c r="K15" i="10" s="1"/>
  <c r="O15" i="10"/>
  <c r="Q14" i="10"/>
  <c r="S14" i="10" s="1"/>
  <c r="I30" i="9"/>
  <c r="I66" i="9"/>
  <c r="J19" i="9"/>
  <c r="J66" i="9"/>
  <c r="H30" i="9"/>
  <c r="J28" i="9"/>
  <c r="H12" i="9"/>
  <c r="H14" i="9"/>
  <c r="I54" i="9"/>
  <c r="I12" i="9"/>
  <c r="I14" i="9"/>
  <c r="H19" i="9"/>
  <c r="I27" i="9"/>
  <c r="I31" i="9"/>
  <c r="J54" i="9"/>
  <c r="H64" i="9"/>
  <c r="I65" i="9"/>
  <c r="H68" i="9"/>
  <c r="H28" i="9"/>
  <c r="I29" i="9"/>
  <c r="I64" i="9"/>
  <c r="I68" i="9"/>
  <c r="I63" i="9"/>
  <c r="I67" i="9"/>
  <c r="L15" i="8"/>
  <c r="L12" i="8"/>
  <c r="L21" i="8" s="1"/>
  <c r="G16" i="8"/>
  <c r="D16" i="8"/>
  <c r="E16" i="8"/>
  <c r="H16" i="8"/>
  <c r="F16" i="8"/>
  <c r="K21" i="8"/>
  <c r="K42" i="8" s="1"/>
  <c r="K44" i="8" s="1"/>
  <c r="F16" i="7"/>
  <c r="E16" i="7"/>
  <c r="E44" i="7" s="1"/>
  <c r="K16" i="7"/>
  <c r="M21" i="7"/>
  <c r="M42" i="7" s="1"/>
  <c r="M44" i="7" s="1"/>
  <c r="D21" i="7"/>
  <c r="D42" i="7" s="1"/>
  <c r="D44" i="7" s="1"/>
  <c r="J16" i="7"/>
  <c r="J44" i="7" s="1"/>
  <c r="H16" i="7"/>
  <c r="H44" i="7" s="1"/>
  <c r="L16" i="7"/>
  <c r="L44" i="7" s="1"/>
  <c r="P15" i="7"/>
  <c r="I16" i="7"/>
  <c r="I44" i="7" s="1"/>
  <c r="E27" i="5"/>
  <c r="E31" i="5"/>
  <c r="E35" i="5"/>
  <c r="E39" i="5"/>
  <c r="K39" i="5" s="1"/>
  <c r="F25" i="5"/>
  <c r="Z47" i="6"/>
  <c r="K27" i="5"/>
  <c r="K35" i="5"/>
  <c r="Z26" i="6"/>
  <c r="Z111" i="6"/>
  <c r="Z132" i="6"/>
  <c r="Z89" i="6"/>
  <c r="Z68" i="6"/>
  <c r="K22" i="5"/>
  <c r="K30" i="5"/>
  <c r="K28" i="5"/>
  <c r="K38" i="5"/>
  <c r="K37" i="5"/>
  <c r="K32" i="5"/>
  <c r="K34" i="5"/>
  <c r="K41" i="5"/>
  <c r="J16" i="5"/>
  <c r="K29" i="5"/>
  <c r="K36" i="5"/>
  <c r="K12" i="5"/>
  <c r="E16" i="5"/>
  <c r="G16" i="5"/>
  <c r="G21" i="5" s="1"/>
  <c r="G43" i="5" s="1"/>
  <c r="G45" i="5" s="1"/>
  <c r="K24" i="5"/>
  <c r="K26" i="5"/>
  <c r="K31" i="5"/>
  <c r="K33" i="5"/>
  <c r="K40" i="5"/>
  <c r="K42" i="5"/>
  <c r="I69" i="9"/>
  <c r="H69" i="9"/>
  <c r="J69" i="9"/>
  <c r="E21" i="5"/>
  <c r="F21" i="5"/>
  <c r="F44" i="7"/>
  <c r="H21" i="5"/>
  <c r="H43" i="5" s="1"/>
  <c r="H45" i="5"/>
  <c r="Q13" i="10"/>
  <c r="S13" i="10" s="1"/>
  <c r="B15" i="4"/>
  <c r="H6" i="9"/>
  <c r="G11" i="3"/>
  <c r="J8" i="9" s="1"/>
  <c r="F11" i="3"/>
  <c r="I8" i="9" s="1"/>
  <c r="E11" i="3"/>
  <c r="H8" i="9" s="1"/>
  <c r="E80" i="9"/>
  <c r="E70" i="9"/>
  <c r="F70" i="9" s="1"/>
  <c r="K44" i="7"/>
  <c r="I21" i="5"/>
  <c r="I43" i="5" s="1"/>
  <c r="I45" i="5" s="1"/>
  <c r="J21" i="5"/>
  <c r="J43" i="5" s="1"/>
  <c r="J45" i="5" s="1"/>
  <c r="D45" i="5"/>
  <c r="K16" i="8"/>
  <c r="I21" i="8"/>
  <c r="I42" i="8" s="1"/>
  <c r="I44" i="8" s="1"/>
  <c r="D44" i="8"/>
  <c r="I11" i="9"/>
  <c r="I13" i="9"/>
  <c r="H18" i="9"/>
  <c r="I42" i="9"/>
  <c r="K15" i="5"/>
  <c r="J21" i="8"/>
  <c r="J42" i="8" s="1"/>
  <c r="J44" i="8" s="1"/>
  <c r="E44" i="8"/>
  <c r="J11" i="9"/>
  <c r="J13" i="9"/>
  <c r="I18" i="9"/>
  <c r="J42" i="9"/>
  <c r="F44" i="8"/>
  <c r="B18" i="2"/>
  <c r="B6" i="2" s="1"/>
  <c r="B8" i="2" s="1"/>
  <c r="P12" i="7"/>
  <c r="P21" i="7" s="1"/>
  <c r="G16" i="7"/>
  <c r="G44" i="7" s="1"/>
  <c r="O16" i="7"/>
  <c r="O44" i="7" s="1"/>
  <c r="H27" i="9"/>
  <c r="H29" i="9"/>
  <c r="H31" i="9"/>
  <c r="H63" i="9"/>
  <c r="H65" i="9"/>
  <c r="H67" i="9"/>
  <c r="Q11" i="10" l="1"/>
  <c r="S11" i="10" s="1"/>
  <c r="S15" i="10" s="1"/>
  <c r="F10" i="9" s="1"/>
  <c r="L16" i="8"/>
  <c r="L17" i="8" s="1"/>
  <c r="D48" i="8" s="1"/>
  <c r="B18" i="4" s="1"/>
  <c r="P16" i="7"/>
  <c r="F43" i="5"/>
  <c r="F45" i="5" s="1"/>
  <c r="E43" i="5"/>
  <c r="E45" i="5" s="1"/>
  <c r="K16" i="5"/>
  <c r="K25" i="5"/>
  <c r="J70" i="9"/>
  <c r="I70" i="9"/>
  <c r="E83" i="9"/>
  <c r="H70" i="9"/>
  <c r="P17" i="7"/>
  <c r="D48" i="7" s="1"/>
  <c r="B17" i="2"/>
  <c r="D51" i="7"/>
  <c r="P42" i="7"/>
  <c r="D50" i="7" s="1"/>
  <c r="K17" i="5"/>
  <c r="K21" i="5"/>
  <c r="Q15" i="10"/>
  <c r="L42" i="8"/>
  <c r="D51" i="8"/>
  <c r="D52" i="7" l="1"/>
  <c r="D54" i="7" s="1"/>
  <c r="B23" i="4"/>
  <c r="D50" i="8"/>
  <c r="L44" i="8"/>
  <c r="P44" i="7"/>
  <c r="B17" i="4"/>
  <c r="J10" i="9"/>
  <c r="J71" i="9" s="1"/>
  <c r="J72" i="9" s="1"/>
  <c r="I10" i="9"/>
  <c r="I71" i="9" s="1"/>
  <c r="I72" i="9" s="1"/>
  <c r="H10" i="9"/>
  <c r="H71" i="9" s="1"/>
  <c r="H72" i="9" s="1"/>
  <c r="F75" i="9"/>
  <c r="E82" i="9" s="1"/>
  <c r="E87" i="9" s="1"/>
  <c r="K43" i="5"/>
  <c r="D51" i="5" s="1"/>
  <c r="D52" i="5"/>
  <c r="D49" i="5"/>
  <c r="K45" i="5" l="1"/>
  <c r="B16" i="4"/>
  <c r="B19" i="4" s="1"/>
  <c r="B21" i="4"/>
  <c r="E91" i="9"/>
  <c r="B24" i="4"/>
  <c r="D52" i="8"/>
  <c r="D54" i="8" s="1"/>
  <c r="D53" i="5"/>
  <c r="D56" i="5" s="1"/>
  <c r="B22" i="4"/>
  <c r="B25" i="4" l="1"/>
  <c r="B26" i="4" s="1"/>
  <c r="B11" i="4" s="1"/>
  <c r="B10" i="4"/>
  <c r="B12" i="4" l="1"/>
</calcChain>
</file>

<file path=xl/sharedStrings.xml><?xml version="1.0" encoding="utf-8"?>
<sst xmlns="http://schemas.openxmlformats.org/spreadsheetml/2006/main" count="849" uniqueCount="328">
  <si>
    <t>INSTRUCTIVO PARA LLENAR EL FORMATO DEL PRESUPUESTO</t>
  </si>
  <si>
    <t>En este instructivo se indica que se debe llenar y se mencionan aspectos a tener encuenta.Este formato que aplica para todas las areas tematicas. Si tienen alguna dificultad despues de leer el instructivo y realizar el ejercicio, por favor comunicarse con la Coodinación Administrativa. Agradecemos Por favor no realizar ningún ajuste al formato sin  autorización.</t>
  </si>
  <si>
    <t>1.Solo se deben llenar las casillas o espacios que esten en amarillo</t>
  </si>
  <si>
    <t>2. Se deben llenar las hojas que se mencionan a continuación en la columna de explicación.</t>
  </si>
  <si>
    <t>EXPLICACIÓN</t>
  </si>
  <si>
    <t>INGRESOS</t>
  </si>
  <si>
    <t>Los resultados salen automaticos, no se debe llenar nada en esta casilla</t>
  </si>
  <si>
    <t>EGRESOS</t>
  </si>
  <si>
    <t>EXCEDENTE</t>
  </si>
  <si>
    <t xml:space="preserve">INGRESOS  </t>
  </si>
  <si>
    <t>CUOTAS DE SOSTENIMIENTO  (ADMINISTRATIVO)</t>
  </si>
  <si>
    <t>Llenar el anexo 1 de cuotas y automaticamente aparece este resultado, se debe llenar el total.</t>
  </si>
  <si>
    <t xml:space="preserve">EVENTOS  DEPORTES </t>
  </si>
  <si>
    <t>Llenar anexo 2, solo lo que está en amarillo.</t>
  </si>
  <si>
    <t>EVENTOS CULTURA</t>
  </si>
  <si>
    <t>Llenar anexo 3, solo lo que está en amarillo.</t>
  </si>
  <si>
    <t>EVENTOS DESARROLLO HUMANO Y PROMOCIÓN DE LA SALUD</t>
  </si>
  <si>
    <t>Llenar anexo 4, solo lo que está en amarillo.</t>
  </si>
  <si>
    <t xml:space="preserve">TOTAL INGRESOS </t>
  </si>
  <si>
    <t>GASTOS ADMINSITRACIÓN</t>
  </si>
  <si>
    <t>Se debe llenar el anexo 5. Se organizó para que los gastos administrativos sean cubirtos por las tres areas tematicas en su totalidad y sean cargados unicamente en el centro de costos 1. Si queda recurso despues de haber presupuestado todo lo administrativo, lo pueden distriburi para ser gastado en las areas tematicas en las casillas VALOR ASIGNADO PARA GASTOS DEPORTES / CULTURA / DH</t>
  </si>
  <si>
    <t>Llenar anexo 2</t>
  </si>
  <si>
    <t>Llenar anexo 3</t>
  </si>
  <si>
    <t>Llenar anexo 4</t>
  </si>
  <si>
    <t>2%  PARA COMITÉ GESTOR NACIONAL</t>
  </si>
  <si>
    <t>El resultado aparece de un calculo que se hace automaticamente de los ingresos</t>
  </si>
  <si>
    <t>Para presupuestar el gasto administrativo es importante tener en cuenta lo siguiente</t>
  </si>
  <si>
    <t>NOMINA</t>
  </si>
  <si>
    <t>Se calcula en el anexo 6 y automaticamente lo incluye en el prespueto.</t>
  </si>
  <si>
    <t>IMPUESTOS</t>
  </si>
  <si>
    <t xml:space="preserve">Preguntar a contabilidad para que les diga como lo pueden calcular </t>
  </si>
  <si>
    <t>CONTABILIDAD</t>
  </si>
  <si>
    <t>513590-Impresos</t>
  </si>
  <si>
    <t>513596-Juzgamiento</t>
  </si>
  <si>
    <t>51400501-Notariales</t>
  </si>
  <si>
    <t>51401001-Registro mercantil</t>
  </si>
  <si>
    <t>51409501-Otros</t>
  </si>
  <si>
    <t>51451001-Mantenimientos - Arreglos recepción</t>
  </si>
  <si>
    <t>51452501-Mantenimiento - Equipo de computación y comunicación</t>
  </si>
  <si>
    <t>51452502-Renovación y adquisición de equipos</t>
  </si>
  <si>
    <t>51454001-Flota y equipo de transporte</t>
  </si>
  <si>
    <t>51501501-Reparaciones locativas</t>
  </si>
  <si>
    <t>51550501-Gastos de viaje - Alojamiento y manutención</t>
  </si>
  <si>
    <t>51551501-Gastos de viaje - Pasajes aéreos</t>
  </si>
  <si>
    <t>51552001-Gastos de viaje - Pasajes terrestres</t>
  </si>
  <si>
    <t>51952501-Elementos de aseo y cafetería</t>
  </si>
  <si>
    <t>51953001-Útiles papelería y fotocopias</t>
  </si>
  <si>
    <t>51953501-Combustibles y lubricantes</t>
  </si>
  <si>
    <t>51954501-Taxis y buses</t>
  </si>
  <si>
    <t>51956001-Casino y restaurante</t>
  </si>
  <si>
    <t>51956501-Parqueaderos</t>
  </si>
  <si>
    <t>519566-Peajes</t>
  </si>
  <si>
    <t>519592-Almuerzos y refrigerios</t>
  </si>
  <si>
    <t>51959501-Apoyos e inscripciones</t>
  </si>
  <si>
    <t>519596-Premiacion</t>
  </si>
  <si>
    <t>519597-Gastos varios eventos</t>
  </si>
  <si>
    <t>519598-Implementos deportivos</t>
  </si>
  <si>
    <t>53050501-Gastos bancarios</t>
  </si>
  <si>
    <t xml:space="preserve">ASOCIACION COLOMBIANA DE UNIVERSIDADES </t>
  </si>
  <si>
    <t xml:space="preserve">PRESUPUESTO </t>
  </si>
  <si>
    <r>
      <rPr>
        <b/>
        <sz val="12"/>
        <color theme="1"/>
        <rFont val="Cambria"/>
      </rPr>
      <t>AscúnBienestar Nodo (</t>
    </r>
    <r>
      <rPr>
        <b/>
        <sz val="12"/>
        <color rgb="FFFF0000"/>
        <rFont val="Cambria"/>
      </rPr>
      <t>Escribir Regional</t>
    </r>
    <r>
      <rPr>
        <b/>
        <sz val="12"/>
        <color theme="1"/>
        <rFont val="Cambria"/>
      </rPr>
      <t>)</t>
    </r>
  </si>
  <si>
    <t>RESUMEN</t>
  </si>
  <si>
    <t>CUOTAS DE SOSTENIMIENTO - ADMINISTRATIVO</t>
  </si>
  <si>
    <t>Centro de costos 1</t>
  </si>
  <si>
    <t>CUOTAS DE SOSTENIMIENTO DEPORTE</t>
  </si>
  <si>
    <t>Centro de costos 2</t>
  </si>
  <si>
    <t>CUOTAS DE SOSTENIMIENTO CULTURA</t>
  </si>
  <si>
    <t>Centro de costos 3</t>
  </si>
  <si>
    <t>CUOTAS DE SOSTENIMIENTO DESARROLLO HUMANO Y PROMOCIÓN DE LA SALUD</t>
  </si>
  <si>
    <t>Centro de costos 4</t>
  </si>
  <si>
    <t>GASTOS ADMINISTRACIÓN - DEPORTE</t>
  </si>
  <si>
    <t>GASTOS ADMINISTRACIÓN - CULTURA</t>
  </si>
  <si>
    <t>GASTOS ADMINISTRACIÓN - DESARROLLO HUMANO Y PROMOCIÓN DE LA SALUD</t>
  </si>
  <si>
    <t>2% POR CUOTAS PARA COMITÉ GESTOR NACIONAL</t>
  </si>
  <si>
    <t>Centro de costos 12</t>
  </si>
  <si>
    <t>2% POR EVENTOS PARA COMITÉ GESTOR NACIONAL</t>
  </si>
  <si>
    <t>TOTAL EGRESOS</t>
  </si>
  <si>
    <t>VALOR CUOTA</t>
  </si>
  <si>
    <t>MIEMBROS</t>
  </si>
  <si>
    <t>TOTAL</t>
  </si>
  <si>
    <t>Distribución por área</t>
  </si>
  <si>
    <t>DEPORTE</t>
  </si>
  <si>
    <t>CULTURA</t>
  </si>
  <si>
    <t>PROMOCIÓN</t>
  </si>
  <si>
    <t>CUOTAS DE SOSTENIMIENTO AÑO 2025</t>
  </si>
  <si>
    <t>IES ASOCIADAS</t>
  </si>
  <si>
    <t>IES NO ASOCIADAS</t>
  </si>
  <si>
    <t>Salario Mininimo o Valor Base del año anterior</t>
  </si>
  <si>
    <t>Proyeccion de Incremento del SMMLV o IPC</t>
  </si>
  <si>
    <t xml:space="preserve">VALOR APORTE </t>
  </si>
  <si>
    <t xml:space="preserve">Numero de salarios </t>
  </si>
  <si>
    <t>AscúnBienestar Nodo Caribe</t>
  </si>
  <si>
    <t>CUOTAS DE SOSTENIMIENTO (ADMINISTRATIVO)</t>
  </si>
  <si>
    <t xml:space="preserve">EVENTOS &amp; ACTIVIDADES DEPORTES </t>
  </si>
  <si>
    <t>EVENTOS &amp; ACTIVIDADESCULTURA</t>
  </si>
  <si>
    <t>EVENTOS &amp; ACTIVIDADES DESARROLLO HUMANO Y PROMOCIÓN DE LA SALUD</t>
  </si>
  <si>
    <t>GASTOS ADMINISTRACIÓN</t>
  </si>
  <si>
    <t>2% COMITÉ GESTOR NACIONAL</t>
  </si>
  <si>
    <t>RELACION DE INGRESOS Y GASTOS POR EVENTOS Y ACTIVIDADES PROYECTADOS PARA EL AREA DE DEPORTES</t>
  </si>
  <si>
    <t>CUENTAS CONTABLES</t>
  </si>
  <si>
    <t>Gastos administrativos</t>
  </si>
  <si>
    <t>Fases departamentales</t>
  </si>
  <si>
    <t>Fases Regionales</t>
  </si>
  <si>
    <t>Otros eventos</t>
  </si>
  <si>
    <t>Valor inscripción deportes conjunto</t>
  </si>
  <si>
    <t xml:space="preserve">Nro de  participantes </t>
  </si>
  <si>
    <t>Subtotal  asociados</t>
  </si>
  <si>
    <t>Valor inscripción deportes Individuales</t>
  </si>
  <si>
    <t>Nro de  participantes</t>
  </si>
  <si>
    <t xml:space="preserve">Subtotal </t>
  </si>
  <si>
    <t>VALOR INSCRIPCIONES</t>
  </si>
  <si>
    <t>VALOR TOTAL INGRESOS</t>
  </si>
  <si>
    <t>GASTOS</t>
  </si>
  <si>
    <t>PORCENTAJE PARA EVENTOS COMITÉ GESTOR NACIONAL</t>
  </si>
  <si>
    <t>513515</t>
  </si>
  <si>
    <t>ASISTENCIA TECNICA ( CUALQUIER SERVICIO PRESTADO POR UNA PERSONA NATURAL, COORDINACIONES, APOYOS LOGISTICOS, SERVICIOS MEDICOS, AMBULANCIA)</t>
  </si>
  <si>
    <t>51351604</t>
  </si>
  <si>
    <t>COMUNICACIONES</t>
  </si>
  <si>
    <t>5105</t>
  </si>
  <si>
    <t>NOMINA(SALARIO, HORAS EXTRAS, BONIFICACIONES Y DEMAS)</t>
  </si>
  <si>
    <t>511595</t>
  </si>
  <si>
    <t>DESCUENTOS UNIVERSIDADES</t>
  </si>
  <si>
    <t>513540</t>
  </si>
  <si>
    <t>CORREO, PORTES Y ENCOMIENDAS</t>
  </si>
  <si>
    <t>515505</t>
  </si>
  <si>
    <t>ALOJAMIENTO Y MANUTENCION (HOTEL, ALIMENTACIÓN)</t>
  </si>
  <si>
    <t>515515</t>
  </si>
  <si>
    <t>TIQUETES AEREOS</t>
  </si>
  <si>
    <t>515520</t>
  </si>
  <si>
    <t>TIQUETES TERRESTRES Y APOYOS DESPLAZAMIENTO</t>
  </si>
  <si>
    <t>519530</t>
  </si>
  <si>
    <t>ELEMENTOS DE PAPELERIA Y FOTOCOPIAS, IMPRESIONES, ESCANER)</t>
  </si>
  <si>
    <t>519545</t>
  </si>
  <si>
    <t>TAXIS Y BUSES - TRANSPORTE IMPLEMENTOS</t>
  </si>
  <si>
    <t>519592</t>
  </si>
  <si>
    <t>ALMUERZOS Y REFRIGERIOS</t>
  </si>
  <si>
    <t>513535</t>
  </si>
  <si>
    <t>CELULAR</t>
  </si>
  <si>
    <t>513596</t>
  </si>
  <si>
    <t>JUZGAMIENTO (ARBITRAJES, JURADOS)</t>
  </si>
  <si>
    <t>519596</t>
  </si>
  <si>
    <t>PREMIACION (PLACAS, DIPLOMAS, TROFEOS, MEDALLAS)</t>
  </si>
  <si>
    <t>513590</t>
  </si>
  <si>
    <t>IMPRESOS (ESCARAPELAS, FOLLETOS, TARJETAS, LIBROS)</t>
  </si>
  <si>
    <t>519598</t>
  </si>
  <si>
    <t>IMPLEMENTOS DEPORTIVOS (UNIFORMES, BALONES, ETC)</t>
  </si>
  <si>
    <t>519597</t>
  </si>
  <si>
    <t>GASTOS VARIOS EVENTOS ( HIDRATACION, SUVENIRES, ETC)</t>
  </si>
  <si>
    <t>512090</t>
  </si>
  <si>
    <t>ARRENDAMIENTOS( SALONES, TARIMAS, CANCHAS, SILLAS, ETC)</t>
  </si>
  <si>
    <t>512511</t>
  </si>
  <si>
    <t>PLATAFORMA HERCULES</t>
  </si>
  <si>
    <t>519595</t>
  </si>
  <si>
    <t>ANUALIDAD  COMITÉ NACIONAL ÁREA TEMÁTICA</t>
  </si>
  <si>
    <t>1000/DEPORTISTA PARA COMITÉ NALY EVENTO ACTIVIDAD FISICA</t>
  </si>
  <si>
    <t>TOTAL GASTOS</t>
  </si>
  <si>
    <t>TOTAL INGRESOS MENOS GASTOS</t>
  </si>
  <si>
    <t>TOTAL GENERAL</t>
  </si>
  <si>
    <t>INGRESOS EVENTOS DEPORTES</t>
  </si>
  <si>
    <t>GASTOS EVENTOS DEPORTES</t>
  </si>
  <si>
    <t>2% PARA EVENTOS DEPORTES</t>
  </si>
  <si>
    <t>EXCENDENTES</t>
  </si>
  <si>
    <t>FASES DEPARTAMENTALES</t>
  </si>
  <si>
    <t xml:space="preserve">Nombre de la cuenta </t>
  </si>
  <si>
    <t>Disciplinas Deportivas [Ajedrez]</t>
  </si>
  <si>
    <t>Disciplinas Deportivas [Atletismo]</t>
  </si>
  <si>
    <t>Disciplinas Deportivas [Baloncesto]</t>
  </si>
  <si>
    <t>Disciplinas Deportivas [Baloncesto 3x3]</t>
  </si>
  <si>
    <t>Disciplinas Deportivas [Fútbol]</t>
  </si>
  <si>
    <t>Disciplinas Deportivas [Fútbol sala]</t>
  </si>
  <si>
    <t>Disciplinas Deportivas [Judo]</t>
  </si>
  <si>
    <t>Disciplinas Deportivas [Karate do]</t>
  </si>
  <si>
    <t>Disciplinas Deportivas [Levantamiento de Pesas]</t>
  </si>
  <si>
    <t>Disciplinas Deportivas [Natación]</t>
  </si>
  <si>
    <t>Disciplinas Deportivas [Rugby Seven]</t>
  </si>
  <si>
    <t>Disciplinas Deportivas [Softbol ]</t>
  </si>
  <si>
    <t>Disciplinas Deportivas [Taekwondo]</t>
  </si>
  <si>
    <t>Disciplinas Deportivas [Tenis de Campo]</t>
  </si>
  <si>
    <t>Disciplinas Deportivas [Tenis de Mesa]</t>
  </si>
  <si>
    <t>Disciplinas Deportivas [Ultimate ]</t>
  </si>
  <si>
    <t>Disciplinas Deportivas [Voleibol]</t>
  </si>
  <si>
    <t>Disciplinas Deportivas [Voleibol Playa]</t>
  </si>
  <si>
    <t>Disciplinas Deportivas [Patinaje]</t>
  </si>
  <si>
    <t>Disciplinas Deportivas [Otro]</t>
  </si>
  <si>
    <t>DEPARTAMENTO 1</t>
  </si>
  <si>
    <t>DEPARTAMENTO 2</t>
  </si>
  <si>
    <t>DEPARTAMENTO 3</t>
  </si>
  <si>
    <t>DEPARTAMENTO 4</t>
  </si>
  <si>
    <t>FASES REGIONALES</t>
  </si>
  <si>
    <t>REGIONAL 1</t>
  </si>
  <si>
    <t>REGIONAL</t>
  </si>
  <si>
    <t>RELACION DE INGRESOS Y GASTOS POR EVENTOS Y ACTIVIDADES PROYECTADOS PARA EL AREA DE CULTURA</t>
  </si>
  <si>
    <t>Festival de la canción</t>
  </si>
  <si>
    <t>Festival de pintura y fotografia</t>
  </si>
  <si>
    <t>Festival de salsa, bachata y danzas urbana</t>
  </si>
  <si>
    <t>Festival Danza y musica Folclorica</t>
  </si>
  <si>
    <t>Festival Orquestas, Grupo fusion y rock</t>
  </si>
  <si>
    <t>Festival Teatro</t>
  </si>
  <si>
    <t>Festivales Vallenato</t>
  </si>
  <si>
    <t>Festival Narración Oral y cuenteria</t>
  </si>
  <si>
    <t xml:space="preserve">Festival Coro y ensambles </t>
  </si>
  <si>
    <t>Administrativa</t>
  </si>
  <si>
    <t xml:space="preserve">Festival de Bandas </t>
  </si>
  <si>
    <t>Publicacion del Libro</t>
  </si>
  <si>
    <t xml:space="preserve">Valor inscripción </t>
  </si>
  <si>
    <t>TAXIS Y BUSES</t>
  </si>
  <si>
    <t>GASTOS VARIOS EVENTOS (INAUGURACIÓN HIDRATACION, SUVENIRES, ETC)</t>
  </si>
  <si>
    <t>APOYO INSCRIPCIONES</t>
  </si>
  <si>
    <t xml:space="preserve">TOTAL GASTOS </t>
  </si>
  <si>
    <t>INGRESOS EVENTOS CULTURA</t>
  </si>
  <si>
    <t>GASTOS EVENTOS CULTURA</t>
  </si>
  <si>
    <t>2% PARA EVENTOS CULTURA</t>
  </si>
  <si>
    <t xml:space="preserve">Excendentes </t>
  </si>
  <si>
    <t>RELACION DE INGRESOS Y GASTOS POR EVENTOS Y ACTIVIDADES PROYECTADOS PARA EL AREA DE DESARROLLO HUMANO Y PROMOCIÓN DE LA SALUD</t>
  </si>
  <si>
    <t xml:space="preserve">evento 1 </t>
  </si>
  <si>
    <t>evento 2</t>
  </si>
  <si>
    <t>evento 3</t>
  </si>
  <si>
    <t>evento 4</t>
  </si>
  <si>
    <t>evento 5</t>
  </si>
  <si>
    <t>evento 6</t>
  </si>
  <si>
    <t>evento 7</t>
  </si>
  <si>
    <t>evento 8</t>
  </si>
  <si>
    <t>Valor inscripción asociadas</t>
  </si>
  <si>
    <t>Nro de  participantes asociadas</t>
  </si>
  <si>
    <t>Valor inscripción no asociados</t>
  </si>
  <si>
    <t>Nro de  participantes no asociados</t>
  </si>
  <si>
    <t>COMUNCIACIONES</t>
  </si>
  <si>
    <t>VALOR TOTAL</t>
  </si>
  <si>
    <t>INGRESOS EVENTOS DESARROLLO HUMANO Y PROMOCIÓN DE LA SALUD</t>
  </si>
  <si>
    <t>GASTOS EVENTOS DESARROLLO HUMANO Y PROMOCIÓN DE LA SALUD</t>
  </si>
  <si>
    <t>2% PARA EVENTOS DESARROLLO HUMANO Y PROMOCIÓN DE LA SALUD</t>
  </si>
  <si>
    <t>Excedentes</t>
  </si>
  <si>
    <t>DISTRIBUCIÓN DEL GASTO SEGÚN %</t>
  </si>
  <si>
    <t xml:space="preserve">GASTOS  ADMINISTRATIVOS </t>
  </si>
  <si>
    <t>Deporte</t>
  </si>
  <si>
    <t>Cultura</t>
  </si>
  <si>
    <t>Dh &amp; S y Bienestar</t>
  </si>
  <si>
    <t>CUENTA CONTABLE</t>
  </si>
  <si>
    <t>CONCEPTO</t>
  </si>
  <si>
    <t>EJECUCIÓN AÑO ANTERIOR</t>
  </si>
  <si>
    <t>PRESUPUESTO ACTUAL</t>
  </si>
  <si>
    <t xml:space="preserve">VALOR TOTAL </t>
  </si>
  <si>
    <t xml:space="preserve">ASESORIA CONTABLE </t>
  </si>
  <si>
    <t>CORREO Y ENCOMIENDAS</t>
  </si>
  <si>
    <t xml:space="preserve">MANTENIMIENTO Y REPARACIONES </t>
  </si>
  <si>
    <t>5.1</t>
  </si>
  <si>
    <t>Mantenimiento de equipos</t>
  </si>
  <si>
    <t>5.2</t>
  </si>
  <si>
    <t>Reparaciones locativas</t>
  </si>
  <si>
    <t>5.3</t>
  </si>
  <si>
    <t>Compra de equipos</t>
  </si>
  <si>
    <t>PAPELERIA Y FOTOCOPIAS</t>
  </si>
  <si>
    <t xml:space="preserve">ALMUERZOS Y REFRIGERIOS </t>
  </si>
  <si>
    <t>Plenos Bienestar</t>
  </si>
  <si>
    <t xml:space="preserve">Comité de Bienestar </t>
  </si>
  <si>
    <t>Desglose rubro</t>
  </si>
  <si>
    <t>GASTOS FINANCIEROS</t>
  </si>
  <si>
    <t>TRANSPORTE TAXIS Y BUSES</t>
  </si>
  <si>
    <t>FLETES Y ACARREOS</t>
  </si>
  <si>
    <t>ASEO Y CAFETERIA ( Elementos de aseo y cafetería) Servicio de aseo</t>
  </si>
  <si>
    <t>GASTOS DE VIAJES</t>
  </si>
  <si>
    <t>Apoyo de transporte y tiquetes terrestres</t>
  </si>
  <si>
    <t>Alojamiento y manutención</t>
  </si>
  <si>
    <t>Tiquetes aéreos</t>
  </si>
  <si>
    <t>ARRIENDO</t>
  </si>
  <si>
    <t>Alquiler de equipos</t>
  </si>
  <si>
    <t>Alquiler de oficina y/o bodega</t>
  </si>
  <si>
    <t>Alquiler de escenarios</t>
  </si>
  <si>
    <t>Afiliaciones</t>
  </si>
  <si>
    <t>TELEFONO Y CELULAR</t>
  </si>
  <si>
    <t>Teléfono</t>
  </si>
  <si>
    <t>Celular</t>
  </si>
  <si>
    <t xml:space="preserve">LUZ </t>
  </si>
  <si>
    <t>AGUA</t>
  </si>
  <si>
    <t>GAS</t>
  </si>
  <si>
    <t>INTERNET</t>
  </si>
  <si>
    <t>SEGUROS POLIZAS</t>
  </si>
  <si>
    <t>Imprevistos para distribución en rubros que requieran un adicional</t>
  </si>
  <si>
    <t>HONORARIOS</t>
  </si>
  <si>
    <t>2% COMITÉ GESTOR NACIONAL DE INGRESOS ADMINISTRACION</t>
  </si>
  <si>
    <t>VALOR ASIGNADO PARA GASTOS DEPORTES</t>
  </si>
  <si>
    <t>VALOR ASIGNADO PARA GASTOS CULTURA</t>
  </si>
  <si>
    <t>VALOR ASIGNADO PARA DESARROLLO HUMANO</t>
  </si>
  <si>
    <r>
      <rPr>
        <b/>
        <sz val="10"/>
        <color theme="1"/>
        <rFont val="Arial"/>
      </rPr>
      <t xml:space="preserve">Cuando soliciten gastos pagados de los excedentes o de las provisiones deberán usar las siguientes cuentas sin importar el gasto: 
</t>
    </r>
    <r>
      <rPr>
        <sz val="10"/>
        <color theme="1"/>
        <rFont val="Arial"/>
      </rPr>
      <t>26900501-Provision de excedentes nodos
269590-Otras provisiones por ejecutar
334005-Para aplicacion del excedente</t>
    </r>
  </si>
  <si>
    <t>AÑO ANTERIOR</t>
  </si>
  <si>
    <t>AÑO ACTUAL</t>
  </si>
  <si>
    <t>INGRESOS POR CUOTAS DE SOSTENIMIENTO</t>
  </si>
  <si>
    <t>GASTOS ADMINISTRATIVOS</t>
  </si>
  <si>
    <t xml:space="preserve">2% COMITÉ NACIONAL DE BIENESTAR </t>
  </si>
  <si>
    <t>NOTA: DILIGENCIAR UNICAMENTE LOS CAMPOS EN AMARILLO</t>
  </si>
  <si>
    <t>EXCEDENTES</t>
  </si>
  <si>
    <t>ANEXO  2</t>
  </si>
  <si>
    <t>GASTOS DE PERSONAL</t>
  </si>
  <si>
    <t xml:space="preserve">CARGO </t>
  </si>
  <si>
    <t xml:space="preserve">Salario básico </t>
  </si>
  <si>
    <t>Dotación      ( vr mensual)</t>
  </si>
  <si>
    <t>Auxilio de Movilidad</t>
  </si>
  <si>
    <t>Compensación Herramientas de Trabajo</t>
  </si>
  <si>
    <t>Compensación Conexión Internet</t>
  </si>
  <si>
    <t>Auxilios de Transporte</t>
  </si>
  <si>
    <t>Prima</t>
  </si>
  <si>
    <t>Cesantias</t>
  </si>
  <si>
    <t>Intereses de Cesantias</t>
  </si>
  <si>
    <t>Vacaciones</t>
  </si>
  <si>
    <t>Aportes a Salud</t>
  </si>
  <si>
    <t>Aportes a Pensiones</t>
  </si>
  <si>
    <t>Aportes ARL</t>
  </si>
  <si>
    <t>Aportes PARAFISCA</t>
  </si>
  <si>
    <t>TOTAL GASTO MENSUAL</t>
  </si>
  <si>
    <t>MESES</t>
  </si>
  <si>
    <t>TOTAL GASTO ANUAL</t>
  </si>
  <si>
    <t>Valor anual</t>
  </si>
  <si>
    <t>Apoyo logístico actividades de
 difusión y comunicación Cultura y Desarrollo Humano</t>
  </si>
  <si>
    <t>Total</t>
  </si>
  <si>
    <t>ASOCIACIÓN COLOMBIANA DE UNIVERSIDADES</t>
  </si>
  <si>
    <t>PROCESO DE GESTIÓN FINANCIERA</t>
  </si>
  <si>
    <t>FORMATO DE PRESUPUESTO RED DE BIENESTAR</t>
  </si>
  <si>
    <t>DISTRIBUCIÓN CUOTAS DE SOSTENIMIENTO AÑO XXXX</t>
  </si>
  <si>
    <r>
      <rPr>
        <b/>
        <sz val="10"/>
        <color rgb="FF000000"/>
        <rFont val="Arial"/>
        <family val="2"/>
        <scheme val="minor"/>
      </rPr>
      <t>PÁGINA</t>
    </r>
    <r>
      <rPr>
        <sz val="10"/>
        <color rgb="FF000000"/>
        <rFont val="Arial"/>
        <family val="2"/>
        <scheme val="minor"/>
      </rPr>
      <t>: 2 de 9</t>
    </r>
  </si>
  <si>
    <r>
      <rPr>
        <b/>
        <sz val="10"/>
        <color rgb="FF000000"/>
        <rFont val="Arial"/>
        <family val="2"/>
        <scheme val="minor"/>
      </rPr>
      <t xml:space="preserve">VERSIÓN: </t>
    </r>
    <r>
      <rPr>
        <sz val="10"/>
        <color rgb="FF000000"/>
        <rFont val="Arial"/>
        <family val="2"/>
        <scheme val="minor"/>
      </rPr>
      <t xml:space="preserve">1 </t>
    </r>
  </si>
  <si>
    <r>
      <rPr>
        <b/>
        <sz val="10"/>
        <color rgb="FF000000"/>
        <rFont val="Arial"/>
        <family val="2"/>
        <scheme val="minor"/>
      </rPr>
      <t xml:space="preserve">FECHA: </t>
    </r>
    <r>
      <rPr>
        <sz val="10"/>
        <color rgb="FF000000"/>
        <rFont val="Arial"/>
        <family val="2"/>
        <scheme val="minor"/>
      </rPr>
      <t>23/04/2025</t>
    </r>
  </si>
  <si>
    <r>
      <rPr>
        <b/>
        <sz val="10"/>
        <color rgb="FF000000"/>
        <rFont val="Arial"/>
        <family val="2"/>
        <scheme val="minor"/>
      </rPr>
      <t>ESTADO:</t>
    </r>
    <r>
      <rPr>
        <sz val="10"/>
        <color rgb="FF000000"/>
        <rFont val="Arial"/>
        <family val="2"/>
        <scheme val="minor"/>
      </rPr>
      <t xml:space="preserve"> Vigente</t>
    </r>
  </si>
  <si>
    <t>CÓDIGO: FR-GFN-13</t>
  </si>
  <si>
    <r>
      <rPr>
        <b/>
        <sz val="10"/>
        <color rgb="FF000000"/>
        <rFont val="Arial"/>
        <family val="2"/>
        <scheme val="minor"/>
      </rPr>
      <t>PÁGINA</t>
    </r>
    <r>
      <rPr>
        <sz val="10"/>
        <color rgb="FF000000"/>
        <rFont val="Arial"/>
        <family val="2"/>
        <scheme val="minor"/>
      </rPr>
      <t>: 3 de 9</t>
    </r>
  </si>
  <si>
    <r>
      <rPr>
        <b/>
        <sz val="10"/>
        <color rgb="FF000000"/>
        <rFont val="Arial"/>
        <family val="2"/>
        <scheme val="minor"/>
      </rPr>
      <t>PÁGINA</t>
    </r>
    <r>
      <rPr>
        <sz val="10"/>
        <color rgb="FF000000"/>
        <rFont val="Arial"/>
        <family val="2"/>
        <scheme val="minor"/>
      </rPr>
      <t>: 1 de 9</t>
    </r>
  </si>
  <si>
    <r>
      <rPr>
        <b/>
        <sz val="10"/>
        <color rgb="FF000000"/>
        <rFont val="Arial"/>
        <family val="2"/>
        <scheme val="minor"/>
      </rPr>
      <t>PÁGINA</t>
    </r>
    <r>
      <rPr>
        <sz val="10"/>
        <color rgb="FF000000"/>
        <rFont val="Arial"/>
        <family val="2"/>
        <scheme val="minor"/>
      </rPr>
      <t>: 4 de 9</t>
    </r>
  </si>
  <si>
    <r>
      <rPr>
        <b/>
        <sz val="10"/>
        <color rgb="FF000000"/>
        <rFont val="Arial"/>
        <family val="2"/>
        <scheme val="minor"/>
      </rPr>
      <t>PÁGINA</t>
    </r>
    <r>
      <rPr>
        <sz val="10"/>
        <color rgb="FF000000"/>
        <rFont val="Arial"/>
        <family val="2"/>
        <scheme val="minor"/>
      </rPr>
      <t>: 5 de 9</t>
    </r>
  </si>
  <si>
    <r>
      <rPr>
        <b/>
        <sz val="10"/>
        <color rgb="FF000000"/>
        <rFont val="Arial"/>
        <family val="2"/>
        <scheme val="minor"/>
      </rPr>
      <t>PÁGINA</t>
    </r>
    <r>
      <rPr>
        <sz val="10"/>
        <color rgb="FF000000"/>
        <rFont val="Arial"/>
        <family val="2"/>
        <scheme val="minor"/>
      </rPr>
      <t>: 6 de 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</si>
</sst>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_ ;_ * \-#,##0_ ;_ * &quot;-&quot;??_ ;_ @_ "/>
    <numFmt numFmtId="165" formatCode="_-&quot;$&quot;* #,##0_-;\-&quot;$&quot;* #,##0_-;_-&quot;$&quot;* &quot;-&quot;??_-;_-@"/>
    <numFmt numFmtId="166" formatCode="_-&quot;$&quot;* #,##0.00_-;\-&quot;$&quot;* #,##0.00_-;_-&quot;$&quot;* &quot;-&quot;??_-;_-@"/>
    <numFmt numFmtId="167" formatCode="&quot;$&quot;\ #,##0;[Red]&quot;$&quot;\ \-#,##0"/>
    <numFmt numFmtId="168" formatCode="&quot;$&quot;\ #,##0"/>
    <numFmt numFmtId="169" formatCode="_-&quot;$&quot;* #,##0_-;\-&quot;$&quot;* #,##0_-;_-&quot;$&quot;* &quot;-&quot;_-;_-@"/>
    <numFmt numFmtId="170" formatCode="_-* #,##0.00_-;\-* #,##0.00_-;_-* &quot;-&quot;??_-;_-@"/>
    <numFmt numFmtId="171" formatCode="&quot;$&quot;\ #,##0_);[Red]\(&quot;$&quot;\ #,##0\)"/>
    <numFmt numFmtId="172" formatCode="_-* #,##0_-;\-* #,##0_-;_-* &quot;-&quot;_-;_-@"/>
    <numFmt numFmtId="173" formatCode="&quot;$&quot;#,##0"/>
    <numFmt numFmtId="174" formatCode="d\.m"/>
    <numFmt numFmtId="175" formatCode="_-&quot;$&quot;\ * #,##0_-;\-&quot;$&quot;\ * #,##0_-;_-&quot;$&quot;\ * &quot;-&quot;_-;_-@"/>
    <numFmt numFmtId="176" formatCode="#,##0.0"/>
  </numFmts>
  <fonts count="28" x14ac:knownFonts="1">
    <font>
      <sz val="10"/>
      <color rgb="FF000000"/>
      <name val="Arial"/>
      <scheme val="minor"/>
    </font>
    <font>
      <b/>
      <sz val="12"/>
      <color theme="1"/>
      <name val="Arial"/>
    </font>
    <font>
      <sz val="10"/>
      <color theme="1"/>
      <name val="Arial"/>
    </font>
    <font>
      <sz val="11"/>
      <color rgb="FF1F497D"/>
      <name val="Arial"/>
    </font>
    <font>
      <sz val="11"/>
      <color theme="1"/>
      <name val="Arial"/>
    </font>
    <font>
      <b/>
      <sz val="14"/>
      <color rgb="FF17365D"/>
      <name val="Arial"/>
    </font>
    <font>
      <b/>
      <sz val="10"/>
      <color theme="1"/>
      <name val="Arial"/>
    </font>
    <font>
      <b/>
      <i/>
      <sz val="10"/>
      <color theme="1"/>
      <name val="Arial"/>
    </font>
    <font>
      <sz val="10"/>
      <name val="Arial"/>
    </font>
    <font>
      <i/>
      <sz val="10"/>
      <color theme="1"/>
      <name val="Arial"/>
    </font>
    <font>
      <sz val="11"/>
      <color theme="1"/>
      <name val="Calibri"/>
    </font>
    <font>
      <b/>
      <sz val="11"/>
      <color theme="1"/>
      <name val="Cambria"/>
    </font>
    <font>
      <b/>
      <sz val="12"/>
      <color theme="1"/>
      <name val="Cambria"/>
    </font>
    <font>
      <sz val="12"/>
      <color theme="1"/>
      <name val="Arial"/>
    </font>
    <font>
      <sz val="10"/>
      <color rgb="FF000000"/>
      <name val="Arial"/>
    </font>
    <font>
      <sz val="10"/>
      <color rgb="FFFF0000"/>
      <name val="Arial"/>
    </font>
    <font>
      <b/>
      <sz val="9"/>
      <color theme="1"/>
      <name val="Arial"/>
    </font>
    <font>
      <sz val="9"/>
      <color theme="1"/>
      <name val="Arial"/>
    </font>
    <font>
      <b/>
      <sz val="10"/>
      <color rgb="FF000000"/>
      <name val="Arial"/>
    </font>
    <font>
      <sz val="10"/>
      <color rgb="FFC00000"/>
      <name val="Arial"/>
    </font>
    <font>
      <sz val="14"/>
      <color theme="1"/>
      <name val="Arial"/>
    </font>
    <font>
      <b/>
      <sz val="14"/>
      <color theme="1"/>
      <name val="Arial"/>
    </font>
    <font>
      <b/>
      <i/>
      <sz val="12"/>
      <color theme="1"/>
      <name val="Arial"/>
    </font>
    <font>
      <b/>
      <sz val="12"/>
      <color rgb="FFFF0000"/>
      <name val="Cambria"/>
    </font>
    <font>
      <b/>
      <sz val="10"/>
      <color rgb="FF000000"/>
      <name val="Arial"/>
      <family val="2"/>
      <scheme val="minor"/>
    </font>
    <font>
      <b/>
      <sz val="12"/>
      <color theme="1"/>
      <name val="Arial"/>
      <family val="2"/>
    </font>
    <font>
      <sz val="10"/>
      <color rgb="FF000000"/>
      <name val="Arial"/>
      <family val="2"/>
      <scheme val="minor"/>
    </font>
    <font>
      <b/>
      <sz val="10"/>
      <color theme="1"/>
      <name val="Arial"/>
      <family val="2"/>
    </font>
  </fonts>
  <fills count="20">
    <fill>
      <patternFill patternType="none"/>
    </fill>
    <fill>
      <patternFill patternType="gray125"/>
    </fill>
    <fill>
      <patternFill patternType="solid">
        <fgColor rgb="FFFFFF99"/>
        <bgColor rgb="FFFFFF99"/>
      </patternFill>
    </fill>
    <fill>
      <patternFill patternType="solid">
        <fgColor rgb="FF548DD4"/>
        <bgColor rgb="FF548DD4"/>
      </patternFill>
    </fill>
    <fill>
      <patternFill patternType="solid">
        <fgColor rgb="FFDBE5F1"/>
        <bgColor rgb="FFDBE5F1"/>
      </patternFill>
    </fill>
    <fill>
      <patternFill patternType="solid">
        <fgColor rgb="FFFFFFFF"/>
        <bgColor rgb="FFFFFFFF"/>
      </patternFill>
    </fill>
    <fill>
      <patternFill patternType="solid">
        <fgColor rgb="FF9FFF9F"/>
        <bgColor rgb="FF9FFF9F"/>
      </patternFill>
    </fill>
    <fill>
      <patternFill patternType="solid">
        <fgColor rgb="FFFFCCCC"/>
        <bgColor rgb="FFFFCCCC"/>
      </patternFill>
    </fill>
    <fill>
      <patternFill patternType="solid">
        <fgColor rgb="FFFF99FF"/>
        <bgColor rgb="FFFF99FF"/>
      </patternFill>
    </fill>
    <fill>
      <patternFill patternType="solid">
        <fgColor rgb="FFC6D9F0"/>
        <bgColor rgb="FFC6D9F0"/>
      </patternFill>
    </fill>
    <fill>
      <patternFill patternType="solid">
        <fgColor theme="0"/>
        <bgColor theme="0"/>
      </patternFill>
    </fill>
    <fill>
      <patternFill patternType="solid">
        <fgColor rgb="FFB8CCE4"/>
        <bgColor rgb="FFB8CCE4"/>
      </patternFill>
    </fill>
    <fill>
      <patternFill patternType="solid">
        <fgColor rgb="FFE5B8B7"/>
        <bgColor rgb="FFE5B8B7"/>
      </patternFill>
    </fill>
    <fill>
      <patternFill patternType="solid">
        <fgColor rgb="FFD6E3BC"/>
        <bgColor rgb="FFD6E3BC"/>
      </patternFill>
    </fill>
    <fill>
      <patternFill patternType="solid">
        <fgColor rgb="FF8DB3E2"/>
        <bgColor rgb="FF8DB3E2"/>
      </patternFill>
    </fill>
    <fill>
      <patternFill patternType="solid">
        <fgColor rgb="FFFFFF00"/>
        <bgColor rgb="FFFFFF00"/>
      </patternFill>
    </fill>
    <fill>
      <patternFill patternType="solid">
        <fgColor rgb="FFC2D69B"/>
        <bgColor rgb="FFC2D69B"/>
      </patternFill>
    </fill>
    <fill>
      <patternFill patternType="solid">
        <fgColor rgb="FFFFFFCC"/>
        <bgColor rgb="FFFFFFCC"/>
      </patternFill>
    </fill>
    <fill>
      <patternFill patternType="solid">
        <fgColor rgb="FFFDE9D9"/>
        <bgColor rgb="FFFDE9D9"/>
      </patternFill>
    </fill>
    <fill>
      <patternFill patternType="solid">
        <fgColor rgb="FFFFF2CC"/>
        <bgColor rgb="FFFFF2CC"/>
      </patternFill>
    </fill>
  </fills>
  <borders count="103">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diagonal/>
    </border>
    <border>
      <left/>
      <right/>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style="thin">
        <color rgb="FF000000"/>
      </left>
      <right style="medium">
        <color rgb="FF000000"/>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style="medium">
        <color rgb="FF000000"/>
      </right>
      <top/>
      <bottom/>
      <diagonal/>
    </border>
    <border>
      <left style="medium">
        <color rgb="FF000000"/>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style="thin">
        <color rgb="FF000000"/>
      </left>
      <right/>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rgb="FF000000"/>
      </left>
      <right/>
      <top/>
      <bottom style="medium">
        <color rgb="FF000000"/>
      </bottom>
      <diagonal/>
    </border>
    <border>
      <left style="medium">
        <color rgb="FF000000"/>
      </left>
      <right/>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thin">
        <color rgb="FF000000"/>
      </top>
      <bottom/>
      <diagonal/>
    </border>
    <border>
      <left style="medium">
        <color rgb="FF000000"/>
      </left>
      <right style="medium">
        <color rgb="FF000000"/>
      </right>
      <top/>
      <bottom/>
      <diagonal/>
    </border>
    <border>
      <left/>
      <right/>
      <top style="medium">
        <color rgb="FF000000"/>
      </top>
      <bottom/>
      <diagonal/>
    </border>
    <border>
      <left style="thin">
        <color rgb="FF000000"/>
      </left>
      <right/>
      <top style="medium">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bottom style="thin">
        <color rgb="FF000000"/>
      </bottom>
      <diagonal/>
    </border>
    <border>
      <left/>
      <right/>
      <top style="medium">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thin">
        <color rgb="FF000000"/>
      </left>
      <right style="medium">
        <color rgb="FF000000"/>
      </right>
      <top/>
      <bottom/>
      <diagonal/>
    </border>
    <border>
      <left style="thin">
        <color rgb="FF000000"/>
      </left>
      <right style="medium">
        <color rgb="FF000000"/>
      </right>
      <top/>
      <bottom/>
      <diagonal/>
    </border>
    <border>
      <left style="thin">
        <color rgb="FF000000"/>
      </left>
      <right style="thin">
        <color rgb="FF000000"/>
      </right>
      <top style="thin">
        <color rgb="FF000000"/>
      </top>
      <bottom style="medium">
        <color rgb="FF000000"/>
      </bottom>
      <diagonal/>
    </border>
    <border>
      <left/>
      <right/>
      <top style="medium">
        <color rgb="FF000000"/>
      </top>
      <bottom style="medium">
        <color rgb="FF000000"/>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thin">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1">
    <xf numFmtId="0" fontId="0" fillId="0" borderId="0"/>
  </cellStyleXfs>
  <cellXfs count="419">
    <xf numFmtId="0" fontId="0" fillId="0" borderId="0" xfId="0"/>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2" fillId="2" borderId="1" xfId="0" applyFont="1" applyFill="1" applyBorder="1" applyAlignment="1">
      <alignment vertical="center"/>
    </xf>
    <xf numFmtId="0" fontId="3" fillId="0" borderId="0" xfId="0" applyFont="1" applyAlignment="1">
      <alignment horizontal="left" vertical="center"/>
    </xf>
    <xf numFmtId="0" fontId="5" fillId="0" borderId="2" xfId="0" applyFont="1" applyBorder="1" applyAlignment="1">
      <alignment vertical="center"/>
    </xf>
    <xf numFmtId="0" fontId="5" fillId="3" borderId="3" xfId="0" applyFont="1" applyFill="1" applyBorder="1" applyAlignment="1">
      <alignment horizontal="center" vertical="center"/>
    </xf>
    <xf numFmtId="0" fontId="6" fillId="0" borderId="4" xfId="0" applyFont="1" applyBorder="1" applyAlignment="1">
      <alignment horizontal="left" vertical="center"/>
    </xf>
    <xf numFmtId="0" fontId="2" fillId="4" borderId="4" xfId="0" applyFont="1" applyFill="1" applyBorder="1" applyAlignment="1">
      <alignment horizontal="center" vertical="center"/>
    </xf>
    <xf numFmtId="164" fontId="2" fillId="0" borderId="0" xfId="0" applyNumberFormat="1" applyFont="1" applyAlignment="1">
      <alignment vertical="center"/>
    </xf>
    <xf numFmtId="0" fontId="6" fillId="0" borderId="5" xfId="0" applyFont="1" applyBorder="1" applyAlignment="1">
      <alignment horizontal="left" vertical="center"/>
    </xf>
    <xf numFmtId="0" fontId="6" fillId="0" borderId="6" xfId="0" applyFont="1" applyBorder="1" applyAlignment="1">
      <alignment horizontal="center" vertical="center" wrapText="1"/>
    </xf>
    <xf numFmtId="0" fontId="6" fillId="5" borderId="7" xfId="0" applyFont="1" applyFill="1" applyBorder="1" applyAlignment="1">
      <alignment vertical="center" wrapText="1"/>
    </xf>
    <xf numFmtId="0" fontId="2" fillId="0" borderId="8" xfId="0" applyFont="1" applyBorder="1" applyAlignment="1">
      <alignment horizontal="left" vertical="center" wrapText="1"/>
    </xf>
    <xf numFmtId="0" fontId="2" fillId="4" borderId="4" xfId="0" applyFont="1" applyFill="1" applyBorder="1" applyAlignment="1">
      <alignment vertical="center" wrapText="1"/>
    </xf>
    <xf numFmtId="0" fontId="2" fillId="0" borderId="9" xfId="0" applyFont="1" applyBorder="1" applyAlignment="1">
      <alignment vertical="center"/>
    </xf>
    <xf numFmtId="3" fontId="2" fillId="4" borderId="4" xfId="0" applyNumberFormat="1" applyFont="1" applyFill="1" applyBorder="1" applyAlignment="1">
      <alignment vertical="center"/>
    </xf>
    <xf numFmtId="3" fontId="2" fillId="4" borderId="10" xfId="0" applyNumberFormat="1" applyFont="1" applyFill="1" applyBorder="1" applyAlignment="1">
      <alignment vertical="center"/>
    </xf>
    <xf numFmtId="0" fontId="6" fillId="0" borderId="11" xfId="0" applyFont="1" applyBorder="1" applyAlignment="1">
      <alignment horizontal="center" vertical="center" wrapText="1"/>
    </xf>
    <xf numFmtId="165" fontId="7" fillId="5" borderId="12" xfId="0" applyNumberFormat="1" applyFont="1" applyFill="1" applyBorder="1" applyAlignment="1">
      <alignment vertical="center" wrapText="1"/>
    </xf>
    <xf numFmtId="0" fontId="6" fillId="0" borderId="13" xfId="0" applyFont="1" applyBorder="1" applyAlignment="1">
      <alignment vertical="center"/>
    </xf>
    <xf numFmtId="0" fontId="6" fillId="0" borderId="6" xfId="0" applyFont="1" applyBorder="1" applyAlignment="1">
      <alignment vertical="center" wrapText="1"/>
    </xf>
    <xf numFmtId="0" fontId="6" fillId="5" borderId="14" xfId="0" applyFont="1" applyFill="1" applyBorder="1" applyAlignment="1">
      <alignment vertical="center" wrapText="1"/>
    </xf>
    <xf numFmtId="0" fontId="2" fillId="4" borderId="4" xfId="0" applyFont="1" applyFill="1" applyBorder="1" applyAlignment="1">
      <alignment vertical="center"/>
    </xf>
    <xf numFmtId="0" fontId="2" fillId="0" borderId="4" xfId="0" applyFont="1" applyBorder="1" applyAlignment="1">
      <alignment vertical="center"/>
    </xf>
    <xf numFmtId="164" fontId="2" fillId="4" borderId="4" xfId="0" applyNumberFormat="1" applyFont="1" applyFill="1" applyBorder="1" applyAlignment="1">
      <alignment horizontal="left" vertical="center" wrapText="1"/>
    </xf>
    <xf numFmtId="0" fontId="6" fillId="5" borderId="15" xfId="0" applyFont="1" applyFill="1" applyBorder="1" applyAlignment="1">
      <alignment horizontal="center" vertical="center" wrapText="1"/>
    </xf>
    <xf numFmtId="3" fontId="9" fillId="4" borderId="4" xfId="0" applyNumberFormat="1" applyFont="1" applyFill="1" applyBorder="1" applyAlignment="1">
      <alignment horizontal="left" vertical="center"/>
    </xf>
    <xf numFmtId="164" fontId="2" fillId="4" borderId="4" xfId="0" applyNumberFormat="1" applyFont="1" applyFill="1" applyBorder="1" applyAlignment="1">
      <alignment horizontal="left" vertical="center"/>
    </xf>
    <xf numFmtId="0" fontId="10" fillId="0" borderId="0" xfId="0" applyFont="1"/>
    <xf numFmtId="0" fontId="1" fillId="0" borderId="20" xfId="0" applyFont="1" applyBorder="1" applyAlignment="1">
      <alignment horizontal="center" vertical="center"/>
    </xf>
    <xf numFmtId="0" fontId="2" fillId="0" borderId="21" xfId="0" applyFont="1" applyBorder="1" applyAlignment="1">
      <alignment vertical="center"/>
    </xf>
    <xf numFmtId="0" fontId="5" fillId="0" borderId="9" xfId="0" applyFont="1" applyBorder="1" applyAlignment="1">
      <alignment horizontal="left" vertical="center"/>
    </xf>
    <xf numFmtId="0" fontId="1" fillId="0" borderId="22" xfId="0" applyFont="1" applyBorder="1" applyAlignment="1">
      <alignment horizontal="center" vertical="center"/>
    </xf>
    <xf numFmtId="0" fontId="6" fillId="0" borderId="9" xfId="0" applyFont="1" applyBorder="1" applyAlignment="1">
      <alignment horizontal="left" vertical="center"/>
    </xf>
    <xf numFmtId="3" fontId="7" fillId="0" borderId="22" xfId="0" applyNumberFormat="1"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0" xfId="0" applyFont="1" applyAlignment="1">
      <alignment vertical="center"/>
    </xf>
    <xf numFmtId="164" fontId="2" fillId="0" borderId="22" xfId="0" applyNumberFormat="1" applyFont="1" applyBorder="1" applyAlignment="1">
      <alignment vertical="center"/>
    </xf>
    <xf numFmtId="164" fontId="2" fillId="0" borderId="25" xfId="0" applyNumberFormat="1" applyFont="1" applyBorder="1" applyAlignment="1">
      <alignment vertical="center"/>
    </xf>
    <xf numFmtId="164" fontId="7" fillId="0" borderId="4" xfId="0" applyNumberFormat="1" applyFont="1" applyBorder="1" applyAlignment="1">
      <alignment vertical="center"/>
    </xf>
    <xf numFmtId="165" fontId="7" fillId="0" borderId="26" xfId="0" applyNumberFormat="1" applyFont="1" applyBorder="1" applyAlignment="1">
      <alignment vertical="center" wrapText="1"/>
    </xf>
    <xf numFmtId="3" fontId="9" fillId="0" borderId="22" xfId="0" applyNumberFormat="1" applyFont="1" applyBorder="1" applyAlignment="1">
      <alignment horizontal="right" vertical="center"/>
    </xf>
    <xf numFmtId="164" fontId="2" fillId="5" borderId="22" xfId="0" applyNumberFormat="1" applyFont="1" applyFill="1" applyBorder="1" applyAlignment="1">
      <alignment horizontal="right" vertical="center"/>
    </xf>
    <xf numFmtId="0" fontId="2" fillId="0" borderId="9" xfId="0" applyFont="1" applyBorder="1" applyAlignment="1">
      <alignment horizontal="left" vertical="center"/>
    </xf>
    <xf numFmtId="164" fontId="2" fillId="5" borderId="29" xfId="0" applyNumberFormat="1" applyFont="1" applyFill="1" applyBorder="1" applyAlignment="1">
      <alignment horizontal="right" vertical="center"/>
    </xf>
    <xf numFmtId="164" fontId="2" fillId="5" borderId="4" xfId="0" applyNumberFormat="1" applyFont="1" applyFill="1" applyBorder="1" applyAlignment="1">
      <alignment horizontal="right" vertical="center"/>
    </xf>
    <xf numFmtId="0" fontId="6" fillId="0" borderId="30" xfId="0" applyFont="1" applyBorder="1" applyAlignment="1">
      <alignment vertical="center"/>
    </xf>
    <xf numFmtId="3" fontId="6" fillId="0" borderId="31" xfId="0" applyNumberFormat="1" applyFont="1" applyBorder="1" applyAlignment="1">
      <alignment vertical="center"/>
    </xf>
    <xf numFmtId="3" fontId="2" fillId="0" borderId="0" xfId="0" applyNumberFormat="1" applyFont="1" applyAlignment="1">
      <alignment vertical="center"/>
    </xf>
    <xf numFmtId="164" fontId="6" fillId="0" borderId="0" xfId="0" applyNumberFormat="1" applyFont="1" applyAlignment="1">
      <alignment vertical="center"/>
    </xf>
    <xf numFmtId="166" fontId="7" fillId="0" borderId="0" xfId="0" applyNumberFormat="1" applyFont="1" applyAlignment="1">
      <alignment vertical="center"/>
    </xf>
    <xf numFmtId="0" fontId="1" fillId="0" borderId="0" xfId="0" applyFont="1" applyAlignment="1">
      <alignment vertical="center"/>
    </xf>
    <xf numFmtId="0" fontId="13" fillId="0" borderId="0" xfId="0" applyFont="1" applyAlignment="1">
      <alignment horizontal="center"/>
    </xf>
    <xf numFmtId="0" fontId="13" fillId="0" borderId="4" xfId="0" applyFont="1" applyBorder="1"/>
    <xf numFmtId="0" fontId="1" fillId="0" borderId="4" xfId="0" applyFont="1" applyBorder="1" applyAlignment="1">
      <alignment horizontal="center" vertical="center"/>
    </xf>
    <xf numFmtId="0" fontId="6" fillId="0" borderId="4" xfId="0" applyFont="1" applyBorder="1" applyAlignment="1">
      <alignment horizontal="center" vertical="center"/>
    </xf>
    <xf numFmtId="0" fontId="13" fillId="0" borderId="4" xfId="0" applyFont="1" applyBorder="1" applyAlignment="1">
      <alignment vertical="center" wrapText="1"/>
    </xf>
    <xf numFmtId="167" fontId="13" fillId="5" borderId="4" xfId="0" applyNumberFormat="1" applyFont="1" applyFill="1" applyBorder="1" applyAlignment="1">
      <alignment vertical="center" wrapText="1"/>
    </xf>
    <xf numFmtId="0" fontId="13" fillId="2" borderId="4" xfId="0" applyFont="1" applyFill="1" applyBorder="1" applyAlignment="1">
      <alignment horizontal="center" vertical="center" wrapText="1"/>
    </xf>
    <xf numFmtId="168" fontId="13" fillId="0" borderId="4" xfId="0" applyNumberFormat="1" applyFont="1" applyBorder="1" applyAlignment="1">
      <alignment vertical="center" wrapText="1"/>
    </xf>
    <xf numFmtId="169" fontId="1" fillId="0" borderId="4" xfId="0" applyNumberFormat="1" applyFont="1" applyBorder="1" applyAlignment="1">
      <alignment vertical="center"/>
    </xf>
    <xf numFmtId="164" fontId="2" fillId="0" borderId="0" xfId="0" applyNumberFormat="1" applyFont="1"/>
    <xf numFmtId="10" fontId="13" fillId="5" borderId="4" xfId="0" applyNumberFormat="1" applyFont="1" applyFill="1" applyBorder="1" applyAlignment="1">
      <alignment vertical="center" wrapText="1"/>
    </xf>
    <xf numFmtId="0" fontId="13" fillId="5" borderId="4" xfId="0" applyFont="1" applyFill="1" applyBorder="1" applyAlignment="1">
      <alignment horizontal="center" vertical="center" wrapText="1"/>
    </xf>
    <xf numFmtId="168" fontId="1" fillId="0" borderId="4" xfId="0" applyNumberFormat="1" applyFont="1" applyBorder="1" applyAlignment="1">
      <alignment vertical="center" wrapText="1"/>
    </xf>
    <xf numFmtId="0" fontId="13" fillId="0" borderId="0" xfId="0" applyFont="1"/>
    <xf numFmtId="0" fontId="2" fillId="0" borderId="0" xfId="0" applyFont="1"/>
    <xf numFmtId="167" fontId="13" fillId="2" borderId="4" xfId="0" applyNumberFormat="1" applyFont="1" applyFill="1" applyBorder="1" applyAlignment="1">
      <alignment vertical="center" wrapText="1"/>
    </xf>
    <xf numFmtId="10" fontId="13" fillId="2" borderId="4" xfId="0" applyNumberFormat="1" applyFont="1" applyFill="1" applyBorder="1" applyAlignment="1">
      <alignment vertical="center" wrapText="1"/>
    </xf>
    <xf numFmtId="167" fontId="1" fillId="0" borderId="4" xfId="0" applyNumberFormat="1" applyFont="1" applyBorder="1" applyAlignment="1">
      <alignment horizontal="center" vertical="center"/>
    </xf>
    <xf numFmtId="170" fontId="14" fillId="0" borderId="0" xfId="0" applyNumberFormat="1" applyFont="1"/>
    <xf numFmtId="167" fontId="13" fillId="5" borderId="4" xfId="0" applyNumberFormat="1" applyFont="1" applyFill="1" applyBorder="1" applyAlignment="1">
      <alignment horizontal="center" vertical="center" wrapText="1"/>
    </xf>
    <xf numFmtId="165" fontId="7" fillId="0" borderId="22" xfId="0" applyNumberFormat="1" applyFont="1" applyBorder="1" applyAlignment="1">
      <alignment vertical="center"/>
    </xf>
    <xf numFmtId="165" fontId="7" fillId="5" borderId="22" xfId="0" applyNumberFormat="1" applyFont="1" applyFill="1" applyBorder="1" applyAlignment="1">
      <alignment vertical="center"/>
    </xf>
    <xf numFmtId="0" fontId="15" fillId="0" borderId="0" xfId="0" applyFont="1" applyAlignment="1">
      <alignment vertical="center"/>
    </xf>
    <xf numFmtId="0" fontId="2" fillId="0" borderId="9" xfId="0" applyFont="1" applyBorder="1" applyAlignment="1">
      <alignment vertical="center" wrapText="1"/>
    </xf>
    <xf numFmtId="9" fontId="2" fillId="0" borderId="0" xfId="0" applyNumberFormat="1" applyFont="1" applyAlignment="1">
      <alignment vertical="center"/>
    </xf>
    <xf numFmtId="0" fontId="2" fillId="0" borderId="4" xfId="0" applyFont="1" applyBorder="1" applyAlignment="1">
      <alignment horizontal="left" vertical="center" wrapText="1"/>
    </xf>
    <xf numFmtId="0" fontId="2" fillId="0" borderId="4" xfId="0" applyFont="1" applyBorder="1" applyAlignment="1">
      <alignment vertical="center" wrapText="1"/>
    </xf>
    <xf numFmtId="171" fontId="2" fillId="0" borderId="0" xfId="0" applyNumberFormat="1" applyFont="1" applyAlignment="1">
      <alignment vertical="center"/>
    </xf>
    <xf numFmtId="0" fontId="2" fillId="0" borderId="39"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7" borderId="40" xfId="0" applyFont="1" applyFill="1" applyBorder="1" applyAlignment="1">
      <alignment vertical="center"/>
    </xf>
    <xf numFmtId="0" fontId="6" fillId="5" borderId="41" xfId="0" applyFont="1" applyFill="1" applyBorder="1" applyAlignment="1">
      <alignment horizontal="center" vertical="center"/>
    </xf>
    <xf numFmtId="0" fontId="16" fillId="0" borderId="6" xfId="0" applyFont="1" applyBorder="1" applyAlignment="1">
      <alignment vertical="center" wrapText="1"/>
    </xf>
    <xf numFmtId="0" fontId="2" fillId="0" borderId="37" xfId="0" applyFont="1" applyBorder="1"/>
    <xf numFmtId="164" fontId="6" fillId="0" borderId="42" xfId="0" applyNumberFormat="1" applyFont="1" applyBorder="1" applyAlignment="1">
      <alignment horizontal="right" vertical="center"/>
    </xf>
    <xf numFmtId="0" fontId="2" fillId="7" borderId="9" xfId="0" applyFont="1" applyFill="1" applyBorder="1" applyAlignment="1">
      <alignment vertical="center"/>
    </xf>
    <xf numFmtId="0" fontId="6" fillId="0" borderId="43" xfId="0" applyFont="1" applyBorder="1" applyAlignment="1">
      <alignment horizontal="left" vertical="center" wrapText="1"/>
    </xf>
    <xf numFmtId="164" fontId="2" fillId="2" borderId="44" xfId="0" applyNumberFormat="1" applyFont="1" applyFill="1" applyBorder="1" applyAlignment="1">
      <alignment horizontal="center" vertical="center"/>
    </xf>
    <xf numFmtId="170" fontId="2" fillId="2" borderId="44" xfId="0" applyNumberFormat="1" applyFont="1" applyFill="1" applyBorder="1" applyAlignment="1">
      <alignment horizontal="center" vertical="center"/>
    </xf>
    <xf numFmtId="164" fontId="2" fillId="0" borderId="22" xfId="0" applyNumberFormat="1" applyFont="1" applyBorder="1" applyAlignment="1">
      <alignment horizontal="center" vertical="center"/>
    </xf>
    <xf numFmtId="0" fontId="2" fillId="2" borderId="4" xfId="0" applyFont="1" applyFill="1" applyBorder="1" applyAlignment="1">
      <alignment horizontal="right" vertical="center"/>
    </xf>
    <xf numFmtId="170" fontId="2" fillId="2" borderId="4" xfId="0" applyNumberFormat="1" applyFont="1" applyFill="1" applyBorder="1" applyAlignment="1">
      <alignment horizontal="right" vertical="center"/>
    </xf>
    <xf numFmtId="0" fontId="2" fillId="0" borderId="22" xfId="0" applyFont="1" applyBorder="1" applyAlignment="1">
      <alignment horizontal="right" vertical="center"/>
    </xf>
    <xf numFmtId="172" fontId="14" fillId="0" borderId="0" xfId="0" applyNumberFormat="1" applyFont="1"/>
    <xf numFmtId="0" fontId="2" fillId="7" borderId="45" xfId="0" applyFont="1" applyFill="1" applyBorder="1" applyAlignment="1">
      <alignment vertical="center"/>
    </xf>
    <xf numFmtId="0" fontId="6" fillId="8" borderId="41" xfId="0" applyFont="1" applyFill="1" applyBorder="1" applyAlignment="1">
      <alignment horizontal="left" vertical="center" wrapText="1"/>
    </xf>
    <xf numFmtId="0" fontId="2" fillId="2" borderId="46" xfId="0" applyFont="1" applyFill="1" applyBorder="1" applyAlignment="1">
      <alignment horizontal="right" vertical="center"/>
    </xf>
    <xf numFmtId="170" fontId="2" fillId="2" borderId="46" xfId="0" applyNumberFormat="1" applyFont="1" applyFill="1" applyBorder="1" applyAlignment="1">
      <alignment horizontal="right" vertical="center"/>
    </xf>
    <xf numFmtId="0" fontId="2" fillId="0" borderId="47" xfId="0" applyFont="1" applyBorder="1" applyAlignment="1">
      <alignment horizontal="right" vertical="center"/>
    </xf>
    <xf numFmtId="164" fontId="2" fillId="5" borderId="1"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0" fontId="2" fillId="7" borderId="48" xfId="0" applyFont="1" applyFill="1" applyBorder="1" applyAlignment="1">
      <alignment vertical="center"/>
    </xf>
    <xf numFmtId="0" fontId="6" fillId="0" borderId="49" xfId="0" applyFont="1" applyBorder="1" applyAlignment="1">
      <alignment horizontal="left" vertical="center"/>
    </xf>
    <xf numFmtId="0" fontId="6" fillId="0" borderId="26" xfId="0" applyFont="1" applyBorder="1" applyAlignment="1">
      <alignment horizontal="left" vertical="center"/>
    </xf>
    <xf numFmtId="164" fontId="2" fillId="0" borderId="1" xfId="0" applyNumberFormat="1" applyFont="1" applyBorder="1" applyAlignment="1">
      <alignment horizontal="center" vertical="center"/>
    </xf>
    <xf numFmtId="0" fontId="2" fillId="7" borderId="15" xfId="0" applyFont="1" applyFill="1" applyBorder="1" applyAlignment="1">
      <alignment vertical="center"/>
    </xf>
    <xf numFmtId="0" fontId="6" fillId="0" borderId="0" xfId="0" applyFont="1" applyAlignment="1">
      <alignment horizontal="left" vertical="center"/>
    </xf>
    <xf numFmtId="0" fontId="6" fillId="0" borderId="43" xfId="0" applyFont="1" applyBorder="1" applyAlignment="1">
      <alignment horizontal="left" vertical="center"/>
    </xf>
    <xf numFmtId="0" fontId="6" fillId="5" borderId="1" xfId="0" applyFont="1" applyFill="1" applyBorder="1" applyAlignment="1">
      <alignment vertical="center" wrapText="1"/>
    </xf>
    <xf numFmtId="0" fontId="2" fillId="0" borderId="1" xfId="0" applyFont="1" applyBorder="1"/>
    <xf numFmtId="0" fontId="6" fillId="0" borderId="0" xfId="0" applyFont="1" applyAlignment="1">
      <alignment horizontal="center" vertical="center"/>
    </xf>
    <xf numFmtId="0" fontId="2" fillId="0" borderId="0" xfId="0" applyFont="1" applyAlignment="1">
      <alignment horizontal="center" vertical="center"/>
    </xf>
    <xf numFmtId="0" fontId="2" fillId="9" borderId="1" xfId="0" applyFont="1" applyFill="1" applyBorder="1" applyAlignment="1">
      <alignment vertical="center"/>
    </xf>
    <xf numFmtId="0" fontId="6" fillId="9" borderId="1" xfId="0" applyFont="1" applyFill="1" applyBorder="1" applyAlignment="1">
      <alignment horizontal="center" vertical="center" wrapText="1"/>
    </xf>
    <xf numFmtId="0" fontId="6" fillId="9" borderId="1" xfId="0" applyFont="1" applyFill="1" applyBorder="1" applyAlignment="1">
      <alignment horizontal="center" vertical="center"/>
    </xf>
    <xf numFmtId="0" fontId="2" fillId="0" borderId="42" xfId="0" applyFont="1" applyBorder="1" applyAlignment="1">
      <alignment vertical="center"/>
    </xf>
    <xf numFmtId="164" fontId="6" fillId="0" borderId="42" xfId="0" applyNumberFormat="1" applyFont="1" applyBorder="1" applyAlignment="1">
      <alignment horizontal="left" vertical="center" wrapText="1"/>
    </xf>
    <xf numFmtId="164" fontId="6" fillId="0" borderId="6" xfId="0" applyNumberFormat="1" applyFont="1" applyBorder="1" applyAlignment="1">
      <alignment horizontal="left" vertical="center" wrapText="1"/>
    </xf>
    <xf numFmtId="164" fontId="6" fillId="10" borderId="1" xfId="0" applyNumberFormat="1" applyFont="1" applyFill="1" applyBorder="1" applyAlignment="1">
      <alignment vertical="center"/>
    </xf>
    <xf numFmtId="49" fontId="2" fillId="0" borderId="4" xfId="0" applyNumberFormat="1" applyFont="1" applyBorder="1" applyAlignment="1">
      <alignment wrapText="1"/>
    </xf>
    <xf numFmtId="164" fontId="2" fillId="0" borderId="2" xfId="0" applyNumberFormat="1" applyFont="1" applyBorder="1" applyAlignment="1">
      <alignment wrapText="1"/>
    </xf>
    <xf numFmtId="164" fontId="2" fillId="2" borderId="50" xfId="0" applyNumberFormat="1" applyFont="1" applyFill="1" applyBorder="1" applyAlignment="1">
      <alignment vertical="center"/>
    </xf>
    <xf numFmtId="164" fontId="2" fillId="10" borderId="50" xfId="0" applyNumberFormat="1" applyFont="1" applyFill="1" applyBorder="1" applyAlignment="1">
      <alignment vertical="center"/>
    </xf>
    <xf numFmtId="164" fontId="2" fillId="10" borderId="1" xfId="0" applyNumberFormat="1" applyFont="1" applyFill="1" applyBorder="1" applyAlignment="1">
      <alignment vertical="center"/>
    </xf>
    <xf numFmtId="49" fontId="17" fillId="0" borderId="4" xfId="0" applyNumberFormat="1" applyFont="1" applyBorder="1" applyAlignment="1">
      <alignment wrapText="1"/>
    </xf>
    <xf numFmtId="164" fontId="17" fillId="0" borderId="2" xfId="0" applyNumberFormat="1" applyFont="1" applyBorder="1" applyAlignment="1">
      <alignment wrapText="1"/>
    </xf>
    <xf numFmtId="164" fontId="2" fillId="2" borderId="4" xfId="0" applyNumberFormat="1" applyFont="1" applyFill="1" applyBorder="1" applyAlignment="1">
      <alignment vertical="center"/>
    </xf>
    <xf numFmtId="49" fontId="17" fillId="0" borderId="4" xfId="0" applyNumberFormat="1" applyFont="1" applyBorder="1" applyAlignment="1">
      <alignment horizontal="left" wrapText="1"/>
    </xf>
    <xf numFmtId="164" fontId="17" fillId="0" borderId="2" xfId="0" applyNumberFormat="1" applyFont="1" applyBorder="1" applyAlignment="1">
      <alignment horizontal="left" wrapText="1"/>
    </xf>
    <xf numFmtId="49" fontId="17" fillId="0" borderId="4" xfId="0" applyNumberFormat="1" applyFont="1" applyBorder="1"/>
    <xf numFmtId="164" fontId="17" fillId="0" borderId="2" xfId="0" applyNumberFormat="1" applyFont="1" applyBorder="1"/>
    <xf numFmtId="164" fontId="17" fillId="0" borderId="4" xfId="0" applyNumberFormat="1" applyFont="1" applyBorder="1"/>
    <xf numFmtId="49" fontId="17" fillId="0" borderId="4" xfId="0" applyNumberFormat="1" applyFont="1" applyBorder="1" applyAlignment="1">
      <alignment horizontal="left" vertical="center"/>
    </xf>
    <xf numFmtId="164" fontId="17" fillId="0" borderId="2" xfId="0" applyNumberFormat="1" applyFont="1" applyBorder="1" applyAlignment="1">
      <alignment horizontal="left" vertical="center"/>
    </xf>
    <xf numFmtId="164" fontId="2" fillId="2" borderId="46" xfId="0" applyNumberFormat="1" applyFont="1" applyFill="1" applyBorder="1" applyAlignment="1">
      <alignment vertical="center"/>
    </xf>
    <xf numFmtId="164" fontId="2" fillId="2" borderId="51" xfId="0" applyNumberFormat="1" applyFont="1" applyFill="1" applyBorder="1" applyAlignment="1">
      <alignment vertical="center"/>
    </xf>
    <xf numFmtId="0" fontId="2" fillId="0" borderId="52" xfId="0" applyFont="1" applyBorder="1" applyAlignment="1">
      <alignment vertical="center"/>
    </xf>
    <xf numFmtId="164" fontId="6" fillId="11" borderId="53" xfId="0" applyNumberFormat="1" applyFont="1" applyFill="1" applyBorder="1" applyAlignment="1">
      <alignment horizontal="center" vertical="center"/>
    </xf>
    <xf numFmtId="164" fontId="6" fillId="11" borderId="1" xfId="0" applyNumberFormat="1" applyFont="1" applyFill="1" applyBorder="1" applyAlignment="1">
      <alignment horizontal="center" vertical="center"/>
    </xf>
    <xf numFmtId="164" fontId="2" fillId="12" borderId="11" xfId="0" applyNumberFormat="1" applyFont="1" applyFill="1" applyBorder="1" applyAlignment="1">
      <alignment vertical="center"/>
    </xf>
    <xf numFmtId="164" fontId="2" fillId="12" borderId="54" xfId="0" applyNumberFormat="1" applyFont="1" applyFill="1" applyBorder="1" applyAlignment="1">
      <alignment vertical="center"/>
    </xf>
    <xf numFmtId="164" fontId="2" fillId="0" borderId="55" xfId="0" applyNumberFormat="1" applyFont="1" applyBorder="1" applyAlignment="1">
      <alignment vertical="center"/>
    </xf>
    <xf numFmtId="164" fontId="6" fillId="11" borderId="15" xfId="0" applyNumberFormat="1" applyFont="1" applyFill="1" applyBorder="1" applyAlignment="1">
      <alignment horizontal="center" vertical="center"/>
    </xf>
    <xf numFmtId="164" fontId="2" fillId="13" borderId="54" xfId="0" applyNumberFormat="1" applyFont="1" applyFill="1" applyBorder="1" applyAlignment="1">
      <alignment vertical="center"/>
    </xf>
    <xf numFmtId="164" fontId="2" fillId="0" borderId="12" xfId="0" applyNumberFormat="1" applyFont="1" applyBorder="1" applyAlignment="1">
      <alignment vertical="center"/>
    </xf>
    <xf numFmtId="0" fontId="6" fillId="14" borderId="15" xfId="0" applyFont="1" applyFill="1" applyBorder="1" applyAlignment="1">
      <alignment horizontal="center" vertical="center"/>
    </xf>
    <xf numFmtId="0" fontId="2" fillId="0" borderId="27" xfId="0" applyFont="1" applyBorder="1" applyAlignment="1">
      <alignment vertical="center"/>
    </xf>
    <xf numFmtId="165" fontId="2" fillId="0" borderId="22" xfId="0" applyNumberFormat="1" applyFont="1" applyBorder="1" applyAlignment="1">
      <alignment vertical="center"/>
    </xf>
    <xf numFmtId="165" fontId="2" fillId="0" borderId="4" xfId="0" applyNumberFormat="1" applyFont="1" applyBorder="1" applyAlignment="1">
      <alignment horizontal="center" vertical="center"/>
    </xf>
    <xf numFmtId="165" fontId="2" fillId="0" borderId="4" xfId="0" applyNumberFormat="1" applyFont="1" applyBorder="1" applyAlignment="1">
      <alignment vertical="center"/>
    </xf>
    <xf numFmtId="165" fontId="2" fillId="0" borderId="0" xfId="0" applyNumberFormat="1" applyFont="1" applyAlignment="1">
      <alignment vertical="center"/>
    </xf>
    <xf numFmtId="0" fontId="6" fillId="0" borderId="1" xfId="0" applyFont="1" applyBorder="1" applyAlignment="1">
      <alignment vertical="center" wrapText="1"/>
    </xf>
    <xf numFmtId="0" fontId="6" fillId="0" borderId="0" xfId="0" applyFont="1" applyAlignment="1">
      <alignment vertical="center" wrapText="1"/>
    </xf>
    <xf numFmtId="49" fontId="2" fillId="0" borderId="38" xfId="0" applyNumberFormat="1" applyFont="1" applyBorder="1" applyAlignment="1">
      <alignment wrapText="1"/>
    </xf>
    <xf numFmtId="164" fontId="2" fillId="0" borderId="42" xfId="0" applyNumberFormat="1" applyFont="1" applyBorder="1" applyAlignment="1">
      <alignment wrapText="1"/>
    </xf>
    <xf numFmtId="0" fontId="2" fillId="0" borderId="42" xfId="0" applyFont="1" applyBorder="1"/>
    <xf numFmtId="3" fontId="2" fillId="0" borderId="42" xfId="0" applyNumberFormat="1" applyFont="1" applyBorder="1"/>
    <xf numFmtId="49" fontId="17" fillId="0" borderId="33" xfId="0" applyNumberFormat="1" applyFont="1" applyBorder="1" applyAlignment="1">
      <alignment wrapText="1"/>
    </xf>
    <xf numFmtId="164" fontId="17" fillId="0" borderId="4" xfId="0" applyNumberFormat="1" applyFont="1" applyBorder="1" applyAlignment="1">
      <alignment wrapText="1"/>
    </xf>
    <xf numFmtId="0" fontId="2" fillId="0" borderId="4" xfId="0" applyFont="1" applyBorder="1"/>
    <xf numFmtId="3" fontId="2" fillId="0" borderId="4" xfId="0" applyNumberFormat="1" applyFont="1" applyBorder="1"/>
    <xf numFmtId="49" fontId="17" fillId="0" borderId="33" xfId="0" applyNumberFormat="1" applyFont="1" applyBorder="1" applyAlignment="1">
      <alignment horizontal="left" wrapText="1"/>
    </xf>
    <xf numFmtId="164" fontId="17" fillId="0" borderId="4" xfId="0" applyNumberFormat="1" applyFont="1" applyBorder="1" applyAlignment="1">
      <alignment horizontal="left" wrapText="1"/>
    </xf>
    <xf numFmtId="49" fontId="17" fillId="0" borderId="33" xfId="0" applyNumberFormat="1" applyFont="1" applyBorder="1"/>
    <xf numFmtId="49" fontId="17" fillId="0" borderId="33" xfId="0" applyNumberFormat="1" applyFont="1" applyBorder="1" applyAlignment="1">
      <alignment horizontal="left" vertical="center"/>
    </xf>
    <xf numFmtId="164" fontId="17" fillId="0" borderId="4" xfId="0" applyNumberFormat="1" applyFont="1" applyBorder="1" applyAlignment="1">
      <alignment horizontal="left" vertical="center"/>
    </xf>
    <xf numFmtId="49" fontId="17" fillId="0" borderId="36" xfId="0" applyNumberFormat="1" applyFont="1" applyBorder="1" applyAlignment="1">
      <alignment horizontal="left" vertical="center"/>
    </xf>
    <xf numFmtId="164" fontId="17" fillId="0" borderId="5" xfId="0" applyNumberFormat="1" applyFont="1" applyBorder="1" applyAlignment="1">
      <alignment horizontal="left" vertical="center"/>
    </xf>
    <xf numFmtId="0" fontId="2" fillId="0" borderId="5" xfId="0" applyFont="1" applyBorder="1"/>
    <xf numFmtId="3" fontId="2" fillId="0" borderId="5" xfId="0" applyNumberFormat="1" applyFont="1" applyBorder="1"/>
    <xf numFmtId="3" fontId="6" fillId="6" borderId="1" xfId="0" applyNumberFormat="1" applyFont="1" applyFill="1" applyBorder="1" applyAlignment="1">
      <alignment wrapText="1"/>
    </xf>
    <xf numFmtId="3" fontId="6" fillId="6" borderId="1" xfId="0" applyNumberFormat="1" applyFont="1" applyFill="1" applyBorder="1"/>
    <xf numFmtId="3" fontId="6" fillId="0" borderId="0" xfId="0" applyNumberFormat="1" applyFont="1"/>
    <xf numFmtId="49" fontId="2" fillId="0" borderId="33" xfId="0" applyNumberFormat="1" applyFont="1" applyBorder="1" applyAlignment="1">
      <alignment wrapText="1"/>
    </xf>
    <xf numFmtId="164" fontId="2" fillId="0" borderId="4" xfId="0" applyNumberFormat="1" applyFont="1" applyBorder="1" applyAlignment="1">
      <alignment wrapText="1"/>
    </xf>
    <xf numFmtId="1" fontId="6" fillId="0" borderId="0" xfId="0" applyNumberFormat="1" applyFont="1"/>
    <xf numFmtId="0" fontId="2" fillId="0" borderId="1" xfId="0" applyFont="1" applyBorder="1" applyAlignment="1">
      <alignment vertical="center"/>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19" xfId="0" applyFont="1" applyBorder="1" applyAlignment="1">
      <alignment horizontal="center" vertical="center"/>
    </xf>
    <xf numFmtId="0" fontId="2" fillId="7" borderId="1" xfId="0" applyFont="1" applyFill="1" applyBorder="1" applyAlignment="1">
      <alignment vertical="center"/>
    </xf>
    <xf numFmtId="0" fontId="6" fillId="5" borderId="1" xfId="0" applyFont="1" applyFill="1" applyBorder="1" applyAlignment="1">
      <alignment horizontal="center" vertical="center"/>
    </xf>
    <xf numFmtId="164" fontId="18" fillId="0" borderId="4" xfId="0" applyNumberFormat="1" applyFont="1" applyBorder="1" applyAlignment="1">
      <alignment horizontal="right" vertical="center"/>
    </xf>
    <xf numFmtId="0" fontId="6" fillId="0" borderId="1" xfId="0" applyFont="1" applyBorder="1" applyAlignment="1">
      <alignment horizontal="left" vertical="center" wrapText="1"/>
    </xf>
    <xf numFmtId="164" fontId="2" fillId="15" borderId="7" xfId="0" applyNumberFormat="1" applyFont="1" applyFill="1" applyBorder="1" applyAlignment="1">
      <alignment horizontal="center" vertical="center"/>
    </xf>
    <xf numFmtId="164" fontId="2" fillId="15" borderId="44" xfId="0" applyNumberFormat="1" applyFont="1" applyFill="1" applyBorder="1" applyAlignment="1">
      <alignment horizontal="center" vertical="center"/>
    </xf>
    <xf numFmtId="164" fontId="2" fillId="15" borderId="4" xfId="0" applyNumberFormat="1" applyFont="1" applyFill="1" applyBorder="1" applyAlignment="1">
      <alignment horizontal="center" vertical="center"/>
    </xf>
    <xf numFmtId="164" fontId="2" fillId="2" borderId="7" xfId="0" applyNumberFormat="1" applyFont="1" applyFill="1" applyBorder="1" applyAlignment="1">
      <alignment horizontal="center" vertical="center"/>
    </xf>
    <xf numFmtId="164" fontId="2" fillId="2" borderId="61"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164" fontId="2" fillId="2" borderId="14" xfId="0" applyNumberFormat="1" applyFont="1" applyFill="1" applyBorder="1" applyAlignment="1">
      <alignment horizontal="center" vertical="center"/>
    </xf>
    <xf numFmtId="164" fontId="2" fillId="0" borderId="22" xfId="0" applyNumberFormat="1" applyFont="1" applyBorder="1" applyAlignment="1">
      <alignment horizontal="right" vertical="center"/>
    </xf>
    <xf numFmtId="0" fontId="6" fillId="8" borderId="1" xfId="0" applyFont="1" applyFill="1" applyBorder="1" applyAlignment="1">
      <alignment horizontal="left" vertical="center" wrapText="1"/>
    </xf>
    <xf numFmtId="164" fontId="2" fillId="5" borderId="3" xfId="0" applyNumberFormat="1" applyFont="1" applyFill="1" applyBorder="1" applyAlignment="1">
      <alignment horizontal="right" vertical="center"/>
    </xf>
    <xf numFmtId="0" fontId="2" fillId="2" borderId="3" xfId="0" applyFont="1" applyFill="1" applyBorder="1" applyAlignment="1">
      <alignment horizontal="right" vertical="center"/>
    </xf>
    <xf numFmtId="164" fontId="2" fillId="5" borderId="10" xfId="0" applyNumberFormat="1" applyFont="1" applyFill="1" applyBorder="1" applyAlignment="1">
      <alignment horizontal="right" vertical="center"/>
    </xf>
    <xf numFmtId="164" fontId="2" fillId="5" borderId="46" xfId="0" applyNumberFormat="1" applyFont="1" applyFill="1" applyBorder="1" applyAlignment="1">
      <alignment horizontal="right" vertical="center"/>
    </xf>
    <xf numFmtId="164" fontId="2" fillId="0" borderId="47" xfId="0" applyNumberFormat="1" applyFont="1" applyBorder="1" applyAlignment="1">
      <alignment horizontal="right" vertical="center"/>
    </xf>
    <xf numFmtId="0" fontId="6" fillId="0" borderId="1" xfId="0" applyFont="1" applyBorder="1" applyAlignment="1">
      <alignment horizontal="left" vertical="center"/>
    </xf>
    <xf numFmtId="164" fontId="2" fillId="0" borderId="36"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47" xfId="0" applyNumberFormat="1" applyFont="1" applyBorder="1" applyAlignment="1">
      <alignment horizontal="center" vertical="center"/>
    </xf>
    <xf numFmtId="164" fontId="6" fillId="0" borderId="4" xfId="0" applyNumberFormat="1" applyFont="1" applyBorder="1" applyAlignment="1">
      <alignment horizontal="center" vertical="center"/>
    </xf>
    <xf numFmtId="0" fontId="2" fillId="9" borderId="4" xfId="0" applyFont="1" applyFill="1" applyBorder="1" applyAlignment="1">
      <alignment vertical="center"/>
    </xf>
    <xf numFmtId="0" fontId="6" fillId="9" borderId="4" xfId="0" applyFont="1" applyFill="1" applyBorder="1" applyAlignment="1">
      <alignment horizontal="center" vertical="center" wrapText="1"/>
    </xf>
    <xf numFmtId="0" fontId="6" fillId="9" borderId="4" xfId="0" applyFont="1" applyFill="1" applyBorder="1" applyAlignment="1">
      <alignment horizontal="center" vertical="center"/>
    </xf>
    <xf numFmtId="0" fontId="6" fillId="0" borderId="4" xfId="0" applyFont="1" applyBorder="1" applyAlignment="1">
      <alignment horizontal="center" vertical="center" wrapText="1"/>
    </xf>
    <xf numFmtId="164" fontId="6" fillId="0" borderId="4" xfId="0" applyNumberFormat="1" applyFont="1" applyBorder="1" applyAlignment="1">
      <alignment horizontal="left" vertical="center"/>
    </xf>
    <xf numFmtId="164" fontId="2" fillId="0" borderId="4" xfId="0" applyNumberFormat="1" applyFont="1" applyBorder="1" applyAlignment="1">
      <alignment vertical="center"/>
    </xf>
    <xf numFmtId="164" fontId="6" fillId="0" borderId="4" xfId="0" applyNumberFormat="1" applyFont="1" applyBorder="1" applyAlignment="1">
      <alignment vertical="center"/>
    </xf>
    <xf numFmtId="164" fontId="14" fillId="2" borderId="4" xfId="0" applyNumberFormat="1" applyFont="1" applyFill="1" applyBorder="1" applyAlignment="1">
      <alignment vertical="center"/>
    </xf>
    <xf numFmtId="164" fontId="19" fillId="2" borderId="4" xfId="0" applyNumberFormat="1" applyFont="1" applyFill="1" applyBorder="1" applyAlignment="1">
      <alignment vertical="center"/>
    </xf>
    <xf numFmtId="164" fontId="2" fillId="0" borderId="4" xfId="0" applyNumberFormat="1" applyFont="1" applyBorder="1" applyAlignment="1">
      <alignment horizontal="left" vertical="center"/>
    </xf>
    <xf numFmtId="0" fontId="2" fillId="0" borderId="63" xfId="0" applyFont="1" applyBorder="1" applyAlignment="1">
      <alignment vertical="center"/>
    </xf>
    <xf numFmtId="164" fontId="6" fillId="11" borderId="40" xfId="0" applyNumberFormat="1" applyFont="1" applyFill="1" applyBorder="1" applyAlignment="1">
      <alignment horizontal="center" vertical="center"/>
    </xf>
    <xf numFmtId="164" fontId="6" fillId="11" borderId="64" xfId="0" applyNumberFormat="1" applyFont="1" applyFill="1" applyBorder="1" applyAlignment="1">
      <alignment horizontal="center" vertical="center"/>
    </xf>
    <xf numFmtId="164" fontId="2" fillId="12" borderId="65" xfId="0" applyNumberFormat="1" applyFont="1" applyFill="1" applyBorder="1" applyAlignment="1">
      <alignment vertical="center"/>
    </xf>
    <xf numFmtId="164" fontId="2" fillId="12" borderId="66" xfId="0" applyNumberFormat="1" applyFont="1" applyFill="1" applyBorder="1" applyAlignment="1">
      <alignment vertical="center"/>
    </xf>
    <xf numFmtId="164" fontId="2" fillId="0" borderId="26" xfId="0" applyNumberFormat="1" applyFont="1" applyBorder="1" applyAlignment="1">
      <alignment vertical="center"/>
    </xf>
    <xf numFmtId="164" fontId="2" fillId="13" borderId="67" xfId="0" applyNumberFormat="1" applyFont="1" applyFill="1" applyBorder="1" applyAlignment="1">
      <alignment vertical="center"/>
    </xf>
    <xf numFmtId="165" fontId="2" fillId="0" borderId="22" xfId="0" applyNumberFormat="1" applyFont="1" applyBorder="1" applyAlignment="1">
      <alignment horizontal="center" vertical="center"/>
    </xf>
    <xf numFmtId="0" fontId="2" fillId="0" borderId="48" xfId="0" applyFont="1" applyBorder="1" applyAlignment="1">
      <alignment vertical="center"/>
    </xf>
    <xf numFmtId="165" fontId="2" fillId="0" borderId="68" xfId="0" applyNumberFormat="1" applyFont="1" applyBorder="1" applyAlignment="1">
      <alignment vertical="center"/>
    </xf>
    <xf numFmtId="0" fontId="20" fillId="0" borderId="0" xfId="0" applyFont="1" applyAlignment="1">
      <alignment vertical="center"/>
    </xf>
    <xf numFmtId="0" fontId="13" fillId="0" borderId="0" xfId="0" applyFont="1" applyAlignment="1">
      <alignment vertical="center"/>
    </xf>
    <xf numFmtId="0" fontId="6" fillId="5" borderId="15" xfId="0" applyFont="1" applyFill="1" applyBorder="1" applyAlignment="1">
      <alignment horizontal="center" vertical="center"/>
    </xf>
    <xf numFmtId="0" fontId="6" fillId="0" borderId="0" xfId="0" applyFont="1" applyAlignment="1">
      <alignment horizontal="left" vertical="center" wrapText="1"/>
    </xf>
    <xf numFmtId="0" fontId="6" fillId="8" borderId="15" xfId="0" applyFont="1" applyFill="1" applyBorder="1" applyAlignment="1">
      <alignment horizontal="left" vertical="center" wrapText="1"/>
    </xf>
    <xf numFmtId="164" fontId="2" fillId="0" borderId="4" xfId="0" applyNumberFormat="1" applyFont="1" applyBorder="1" applyAlignment="1">
      <alignment horizontal="center" vertical="center"/>
    </xf>
    <xf numFmtId="164" fontId="6" fillId="0" borderId="37" xfId="0" applyNumberFormat="1" applyFont="1" applyBorder="1" applyAlignment="1">
      <alignment horizontal="left" vertical="center"/>
    </xf>
    <xf numFmtId="164" fontId="6" fillId="0" borderId="69" xfId="0" applyNumberFormat="1" applyFont="1" applyBorder="1" applyAlignment="1">
      <alignment horizontal="left" vertical="center"/>
    </xf>
    <xf numFmtId="164" fontId="6" fillId="0" borderId="70" xfId="0" applyNumberFormat="1" applyFont="1" applyBorder="1" applyAlignment="1">
      <alignment vertical="center"/>
    </xf>
    <xf numFmtId="0" fontId="2" fillId="0" borderId="20" xfId="0" applyFont="1" applyBorder="1" applyAlignment="1">
      <alignment vertical="center"/>
    </xf>
    <xf numFmtId="49" fontId="2" fillId="0" borderId="0" xfId="0" applyNumberFormat="1" applyFont="1" applyAlignment="1">
      <alignment wrapText="1"/>
    </xf>
    <xf numFmtId="49" fontId="2" fillId="0" borderId="32" xfId="0" applyNumberFormat="1" applyFont="1" applyBorder="1" applyAlignment="1">
      <alignment wrapText="1"/>
    </xf>
    <xf numFmtId="164" fontId="2" fillId="0" borderId="2" xfId="0" applyNumberFormat="1" applyFont="1" applyBorder="1" applyAlignment="1">
      <alignment horizontal="left" vertical="center"/>
    </xf>
    <xf numFmtId="0" fontId="2" fillId="0" borderId="56" xfId="0" applyFont="1" applyBorder="1" applyAlignment="1">
      <alignment vertical="center"/>
    </xf>
    <xf numFmtId="164" fontId="6" fillId="9" borderId="71" xfId="0" applyNumberFormat="1" applyFont="1" applyFill="1" applyBorder="1" applyAlignment="1">
      <alignment horizontal="center" vertical="center"/>
    </xf>
    <xf numFmtId="164" fontId="2" fillId="12" borderId="1" xfId="0" applyNumberFormat="1" applyFont="1" applyFill="1" applyBorder="1" applyAlignment="1">
      <alignment vertical="center"/>
    </xf>
    <xf numFmtId="164" fontId="2" fillId="0" borderId="1" xfId="0" applyNumberFormat="1" applyFont="1" applyBorder="1" applyAlignment="1">
      <alignment vertical="center"/>
    </xf>
    <xf numFmtId="164" fontId="2" fillId="16" borderId="1" xfId="0" applyNumberFormat="1" applyFont="1" applyFill="1" applyBorder="1" applyAlignment="1">
      <alignment vertical="center"/>
    </xf>
    <xf numFmtId="168" fontId="2" fillId="0" borderId="0" xfId="0" applyNumberFormat="1" applyFont="1"/>
    <xf numFmtId="169" fontId="2" fillId="0" borderId="0" xfId="0" applyNumberFormat="1" applyFont="1"/>
    <xf numFmtId="0" fontId="6" fillId="0" borderId="4" xfId="0" applyFont="1" applyBorder="1" applyAlignment="1">
      <alignment vertical="center" wrapText="1"/>
    </xf>
    <xf numFmtId="0" fontId="16" fillId="0" borderId="4" xfId="0" applyFont="1" applyBorder="1" applyAlignment="1">
      <alignment horizontal="center" vertical="center" wrapText="1"/>
    </xf>
    <xf numFmtId="0" fontId="6" fillId="0" borderId="22" xfId="0" applyFont="1" applyBorder="1" applyAlignment="1">
      <alignment horizontal="center" vertical="center"/>
    </xf>
    <xf numFmtId="9" fontId="2" fillId="0" borderId="0" xfId="0" applyNumberFormat="1" applyFont="1" applyAlignment="1">
      <alignment horizontal="right"/>
    </xf>
    <xf numFmtId="0" fontId="6" fillId="0" borderId="63" xfId="0" applyFont="1" applyBorder="1" applyAlignment="1">
      <alignment vertical="center"/>
    </xf>
    <xf numFmtId="0" fontId="6" fillId="0" borderId="38" xfId="0" applyFont="1" applyBorder="1" applyAlignment="1">
      <alignment vertical="center"/>
    </xf>
    <xf numFmtId="15" fontId="6" fillId="5" borderId="44" xfId="0" applyNumberFormat="1" applyFont="1" applyFill="1" applyBorder="1" applyAlignment="1">
      <alignment horizontal="left" vertical="center"/>
    </xf>
    <xf numFmtId="3" fontId="2" fillId="0" borderId="42" xfId="0" applyNumberFormat="1" applyFont="1" applyBorder="1" applyAlignment="1">
      <alignment horizontal="left" vertical="center"/>
    </xf>
    <xf numFmtId="3" fontId="2" fillId="0" borderId="6" xfId="0" applyNumberFormat="1" applyFont="1" applyBorder="1" applyAlignment="1">
      <alignment horizontal="left" vertical="center"/>
    </xf>
    <xf numFmtId="165" fontId="2" fillId="0" borderId="22" xfId="0" applyNumberFormat="1" applyFont="1" applyBorder="1" applyAlignment="1">
      <alignment horizontal="right" vertical="center"/>
    </xf>
    <xf numFmtId="173" fontId="2" fillId="0" borderId="0" xfId="0" applyNumberFormat="1" applyFont="1"/>
    <xf numFmtId="0" fontId="6" fillId="0" borderId="9" xfId="0" applyFont="1" applyBorder="1" applyAlignment="1">
      <alignment vertical="center"/>
    </xf>
    <xf numFmtId="169" fontId="2" fillId="17" borderId="61" xfId="0" applyNumberFormat="1" applyFont="1" applyFill="1" applyBorder="1" applyAlignment="1">
      <alignment horizontal="left" vertical="center"/>
    </xf>
    <xf numFmtId="0" fontId="6" fillId="5" borderId="4" xfId="0" applyFont="1" applyFill="1" applyBorder="1" applyAlignment="1">
      <alignment horizontal="left" vertical="center"/>
    </xf>
    <xf numFmtId="0" fontId="6" fillId="0" borderId="33" xfId="0" applyFont="1" applyBorder="1" applyAlignment="1">
      <alignment vertical="center"/>
    </xf>
    <xf numFmtId="0" fontId="6" fillId="0" borderId="37" xfId="0" applyFont="1" applyBorder="1" applyAlignment="1">
      <alignment vertical="center"/>
    </xf>
    <xf numFmtId="0" fontId="2" fillId="0" borderId="63" xfId="0" applyFont="1" applyBorder="1" applyAlignment="1">
      <alignment horizontal="right" vertical="center"/>
    </xf>
    <xf numFmtId="0" fontId="2" fillId="0" borderId="38" xfId="0" applyFont="1" applyBorder="1" applyAlignment="1">
      <alignment vertical="center"/>
    </xf>
    <xf numFmtId="169" fontId="2" fillId="17" borderId="61" xfId="0" applyNumberFormat="1" applyFont="1" applyFill="1" applyBorder="1" applyAlignment="1">
      <alignment vertical="center"/>
    </xf>
    <xf numFmtId="0" fontId="6" fillId="0" borderId="4" xfId="0" applyFont="1" applyBorder="1" applyAlignment="1">
      <alignment vertical="center"/>
    </xf>
    <xf numFmtId="169" fontId="2" fillId="0" borderId="70" xfId="0" applyNumberFormat="1" applyFont="1" applyBorder="1"/>
    <xf numFmtId="174" fontId="2" fillId="0" borderId="63" xfId="0" applyNumberFormat="1" applyFont="1" applyBorder="1" applyAlignment="1">
      <alignment vertical="center"/>
    </xf>
    <xf numFmtId="0" fontId="2" fillId="17" borderId="4" xfId="0" applyFont="1" applyFill="1" applyBorder="1" applyAlignment="1">
      <alignment vertical="center"/>
    </xf>
    <xf numFmtId="0" fontId="2" fillId="0" borderId="37" xfId="0" applyFont="1" applyBorder="1" applyAlignment="1">
      <alignment vertical="center"/>
    </xf>
    <xf numFmtId="174" fontId="2" fillId="0" borderId="9" xfId="0" applyNumberFormat="1" applyFont="1" applyBorder="1" applyAlignment="1">
      <alignment vertical="center"/>
    </xf>
    <xf numFmtId="0" fontId="2" fillId="0" borderId="33" xfId="0" applyFont="1" applyBorder="1" applyAlignment="1">
      <alignment vertical="center"/>
    </xf>
    <xf numFmtId="172" fontId="2" fillId="0" borderId="0" xfId="0" applyNumberFormat="1" applyFont="1" applyAlignment="1">
      <alignment vertical="center"/>
    </xf>
    <xf numFmtId="0" fontId="6" fillId="17" borderId="61" xfId="0" applyFont="1" applyFill="1" applyBorder="1" applyAlignment="1">
      <alignment vertical="center"/>
    </xf>
    <xf numFmtId="165" fontId="2" fillId="0" borderId="70" xfId="0" applyNumberFormat="1" applyFont="1" applyBorder="1" applyAlignment="1">
      <alignment horizontal="right" vertical="center"/>
    </xf>
    <xf numFmtId="0" fontId="2" fillId="0" borderId="32" xfId="0" applyFont="1" applyBorder="1" applyAlignment="1">
      <alignment vertical="center"/>
    </xf>
    <xf numFmtId="0" fontId="2" fillId="17" borderId="61" xfId="0" applyFont="1" applyFill="1" applyBorder="1" applyAlignment="1">
      <alignment vertical="center"/>
    </xf>
    <xf numFmtId="165" fontId="2" fillId="17" borderId="61" xfId="0" applyNumberFormat="1" applyFont="1" applyFill="1" applyBorder="1" applyAlignment="1">
      <alignment vertical="center"/>
    </xf>
    <xf numFmtId="0" fontId="2" fillId="0" borderId="5" xfId="0" applyFont="1" applyBorder="1" applyAlignment="1">
      <alignment vertical="center"/>
    </xf>
    <xf numFmtId="3" fontId="2" fillId="17" borderId="61" xfId="0" applyNumberFormat="1" applyFont="1" applyFill="1" applyBorder="1" applyAlignment="1">
      <alignment vertical="center"/>
    </xf>
    <xf numFmtId="165" fontId="2" fillId="18" borderId="76" xfId="0" applyNumberFormat="1" applyFont="1" applyFill="1" applyBorder="1" applyAlignment="1">
      <alignment horizontal="right" vertical="center"/>
    </xf>
    <xf numFmtId="164" fontId="2" fillId="17" borderId="4" xfId="0" applyNumberFormat="1" applyFont="1" applyFill="1" applyBorder="1" applyAlignment="1">
      <alignment vertical="center"/>
    </xf>
    <xf numFmtId="173" fontId="2" fillId="0" borderId="0" xfId="0" applyNumberFormat="1" applyFont="1" applyAlignment="1">
      <alignment vertical="center"/>
    </xf>
    <xf numFmtId="175" fontId="2" fillId="0" borderId="0" xfId="0" applyNumberFormat="1" applyFont="1" applyAlignment="1">
      <alignment vertical="center"/>
    </xf>
    <xf numFmtId="169" fontId="6" fillId="0" borderId="0" xfId="0" applyNumberFormat="1" applyFont="1" applyAlignment="1">
      <alignment vertical="center"/>
    </xf>
    <xf numFmtId="173" fontId="6" fillId="0" borderId="0" xfId="0" applyNumberFormat="1" applyFont="1"/>
    <xf numFmtId="0" fontId="2" fillId="0" borderId="49" xfId="0" applyFont="1" applyBorder="1" applyAlignment="1">
      <alignment vertical="center"/>
    </xf>
    <xf numFmtId="0" fontId="2" fillId="0" borderId="77" xfId="0" applyFont="1" applyBorder="1" applyAlignment="1">
      <alignment vertical="center"/>
    </xf>
    <xf numFmtId="0" fontId="15" fillId="0" borderId="77" xfId="0" applyFont="1" applyBorder="1" applyAlignment="1">
      <alignment vertical="center"/>
    </xf>
    <xf numFmtId="165" fontId="2" fillId="0" borderId="68" xfId="0" applyNumberFormat="1" applyFont="1" applyBorder="1" applyAlignment="1">
      <alignment horizontal="right" vertical="center"/>
    </xf>
    <xf numFmtId="0" fontId="2" fillId="0" borderId="78" xfId="0" applyFont="1" applyBorder="1" applyAlignment="1">
      <alignment vertical="center"/>
    </xf>
    <xf numFmtId="0" fontId="6" fillId="0" borderId="78" xfId="0" applyFont="1" applyBorder="1" applyAlignment="1">
      <alignment horizontal="center" vertical="center"/>
    </xf>
    <xf numFmtId="165" fontId="6" fillId="0" borderId="1" xfId="0" applyNumberFormat="1" applyFont="1" applyBorder="1" applyAlignment="1">
      <alignment vertical="center"/>
    </xf>
    <xf numFmtId="173" fontId="2" fillId="0" borderId="0" xfId="0" applyNumberFormat="1" applyFont="1" applyAlignment="1">
      <alignment horizontal="left"/>
    </xf>
    <xf numFmtId="0" fontId="6" fillId="14" borderId="82" xfId="0" applyFont="1" applyFill="1" applyBorder="1" applyAlignment="1">
      <alignment horizontal="center" vertical="center"/>
    </xf>
    <xf numFmtId="0" fontId="2" fillId="0" borderId="9" xfId="0" applyFont="1" applyBorder="1" applyAlignment="1">
      <alignment horizontal="center" vertical="center"/>
    </xf>
    <xf numFmtId="0" fontId="2" fillId="0" borderId="22" xfId="0" applyFont="1" applyBorder="1" applyAlignment="1">
      <alignment vertical="center"/>
    </xf>
    <xf numFmtId="0" fontId="6" fillId="0" borderId="48" xfId="0" applyFont="1" applyBorder="1" applyAlignment="1">
      <alignment vertical="center"/>
    </xf>
    <xf numFmtId="0" fontId="6" fillId="0" borderId="77" xfId="0" applyFont="1" applyBorder="1" applyAlignment="1">
      <alignment vertical="center"/>
    </xf>
    <xf numFmtId="165" fontId="6" fillId="0" borderId="68" xfId="0" applyNumberFormat="1" applyFont="1" applyBorder="1" applyAlignment="1">
      <alignment vertical="center"/>
    </xf>
    <xf numFmtId="0" fontId="6" fillId="0" borderId="0" xfId="0" applyFont="1"/>
    <xf numFmtId="0" fontId="6" fillId="0" borderId="11" xfId="0" applyFont="1" applyBorder="1" applyAlignment="1">
      <alignment horizontal="center"/>
    </xf>
    <xf numFmtId="0" fontId="6" fillId="0" borderId="83" xfId="0" applyFont="1" applyBorder="1" applyAlignment="1">
      <alignment horizontal="center" wrapText="1"/>
    </xf>
    <xf numFmtId="0" fontId="6" fillId="0" borderId="54" xfId="0" applyFont="1" applyBorder="1" applyAlignment="1">
      <alignment horizontal="center" wrapText="1"/>
    </xf>
    <xf numFmtId="0" fontId="18" fillId="0" borderId="83" xfId="0" applyFont="1" applyBorder="1" applyAlignment="1">
      <alignment horizontal="center" wrapText="1"/>
    </xf>
    <xf numFmtId="0" fontId="6" fillId="0" borderId="12" xfId="0" applyFont="1" applyBorder="1" applyAlignment="1">
      <alignment horizontal="center" wrapText="1"/>
    </xf>
    <xf numFmtId="0" fontId="2" fillId="2" borderId="4" xfId="0" applyFont="1" applyFill="1" applyBorder="1"/>
    <xf numFmtId="3" fontId="6" fillId="2" borderId="61" xfId="0" applyNumberFormat="1" applyFont="1" applyFill="1" applyBorder="1" applyAlignment="1">
      <alignment horizontal="right"/>
    </xf>
    <xf numFmtId="3" fontId="6" fillId="2" borderId="44" xfId="0" applyNumberFormat="1" applyFont="1" applyFill="1" applyBorder="1" applyAlignment="1">
      <alignment horizontal="right"/>
    </xf>
    <xf numFmtId="3" fontId="6" fillId="2" borderId="4" xfId="0" applyNumberFormat="1" applyFont="1" applyFill="1" applyBorder="1" applyAlignment="1">
      <alignment horizontal="right"/>
    </xf>
    <xf numFmtId="3" fontId="6" fillId="0" borderId="42" xfId="0" applyNumberFormat="1" applyFont="1" applyBorder="1" applyAlignment="1">
      <alignment horizontal="right"/>
    </xf>
    <xf numFmtId="3" fontId="18" fillId="0" borderId="42" xfId="0" applyNumberFormat="1" applyFont="1" applyBorder="1" applyAlignment="1">
      <alignment horizontal="right"/>
    </xf>
    <xf numFmtId="176" fontId="6" fillId="2" borderId="44" xfId="0" applyNumberFormat="1" applyFont="1" applyFill="1" applyBorder="1" applyAlignment="1">
      <alignment horizontal="right"/>
    </xf>
    <xf numFmtId="0" fontId="6" fillId="0" borderId="4" xfId="0" applyFont="1" applyBorder="1"/>
    <xf numFmtId="3" fontId="6" fillId="0" borderId="4" xfId="0" applyNumberFormat="1" applyFont="1" applyBorder="1" applyAlignment="1">
      <alignment horizontal="right"/>
    </xf>
    <xf numFmtId="3" fontId="18" fillId="0" borderId="4" xfId="0" applyNumberFormat="1" applyFont="1" applyBorder="1" applyAlignment="1">
      <alignment horizontal="right"/>
    </xf>
    <xf numFmtId="3" fontId="22" fillId="5" borderId="4" xfId="0" applyNumberFormat="1" applyFont="1" applyFill="1" applyBorder="1" applyAlignment="1">
      <alignment horizontal="right"/>
    </xf>
    <xf numFmtId="176" fontId="22" fillId="5" borderId="4" xfId="0" applyNumberFormat="1" applyFont="1" applyFill="1" applyBorder="1" applyAlignment="1">
      <alignment horizontal="right"/>
    </xf>
    <xf numFmtId="3" fontId="22" fillId="0" borderId="4" xfId="0" applyNumberFormat="1" applyFont="1" applyBorder="1" applyAlignment="1">
      <alignment horizontal="right"/>
    </xf>
    <xf numFmtId="0" fontId="6" fillId="0" borderId="1" xfId="0" applyFont="1" applyBorder="1" applyAlignment="1">
      <alignment horizontal="center"/>
    </xf>
    <xf numFmtId="0" fontId="2" fillId="2" borderId="1" xfId="0" applyFont="1" applyFill="1" applyBorder="1" applyAlignment="1">
      <alignment wrapText="1"/>
    </xf>
    <xf numFmtId="3" fontId="2" fillId="2" borderId="1" xfId="0" applyNumberFormat="1" applyFont="1" applyFill="1" applyBorder="1"/>
    <xf numFmtId="0" fontId="6" fillId="0" borderId="1" xfId="0" applyFont="1" applyBorder="1"/>
    <xf numFmtId="3" fontId="6" fillId="0" borderId="1" xfId="0" applyNumberFormat="1" applyFont="1" applyBorder="1"/>
    <xf numFmtId="0" fontId="0" fillId="0" borderId="0" xfId="0"/>
    <xf numFmtId="0" fontId="0" fillId="0" borderId="0" xfId="0"/>
    <xf numFmtId="0" fontId="0" fillId="0" borderId="81" xfId="0" applyBorder="1" applyAlignment="1">
      <alignment horizontal="center"/>
    </xf>
    <xf numFmtId="0" fontId="24" fillId="0" borderId="81" xfId="0" applyFont="1" applyBorder="1" applyAlignment="1">
      <alignment horizontal="center" vertical="center"/>
    </xf>
    <xf numFmtId="0" fontId="26" fillId="0" borderId="81" xfId="0" applyFont="1" applyBorder="1" applyAlignment="1">
      <alignment horizontal="left" vertical="center"/>
    </xf>
    <xf numFmtId="0" fontId="0" fillId="0" borderId="81" xfId="0" applyBorder="1" applyAlignment="1">
      <alignment horizontal="left" vertical="center"/>
    </xf>
    <xf numFmtId="0" fontId="26" fillId="0" borderId="84" xfId="0" applyFont="1" applyBorder="1" applyAlignment="1">
      <alignment vertical="center"/>
    </xf>
    <xf numFmtId="0" fontId="24" fillId="0" borderId="84" xfId="0" applyFont="1" applyBorder="1" applyAlignment="1">
      <alignment horizontal="center" vertical="center"/>
    </xf>
    <xf numFmtId="0" fontId="27" fillId="0" borderId="1" xfId="0" applyFont="1" applyBorder="1" applyAlignment="1">
      <alignment vertical="center" wrapText="1"/>
    </xf>
    <xf numFmtId="0" fontId="24" fillId="0" borderId="84" xfId="0" applyFont="1" applyBorder="1" applyAlignment="1">
      <alignment horizontal="left" vertical="center"/>
    </xf>
    <xf numFmtId="0" fontId="26" fillId="0" borderId="84" xfId="0" applyFont="1" applyBorder="1" applyAlignment="1">
      <alignment horizontal="left" vertical="center"/>
    </xf>
    <xf numFmtId="0" fontId="0" fillId="0" borderId="84" xfId="0" applyBorder="1" applyAlignment="1">
      <alignment horizontal="left" vertical="center"/>
    </xf>
    <xf numFmtId="0" fontId="1" fillId="0" borderId="0" xfId="0" applyFont="1" applyAlignment="1">
      <alignment horizontal="center"/>
    </xf>
    <xf numFmtId="0" fontId="0" fillId="0" borderId="0" xfId="0"/>
    <xf numFmtId="0" fontId="3" fillId="0" borderId="0" xfId="0" applyFont="1" applyAlignment="1">
      <alignment horizontal="left" vertical="center" wrapText="1"/>
    </xf>
    <xf numFmtId="0" fontId="1" fillId="4" borderId="16" xfId="0" applyFont="1" applyFill="1" applyBorder="1" applyAlignment="1">
      <alignment horizontal="center" vertical="center" wrapText="1"/>
    </xf>
    <xf numFmtId="0" fontId="8" fillId="0" borderId="17" xfId="0" applyFont="1" applyBorder="1"/>
    <xf numFmtId="0" fontId="0" fillId="0" borderId="84" xfId="0" applyBorder="1" applyAlignment="1">
      <alignment horizontal="center"/>
    </xf>
    <xf numFmtId="0" fontId="24" fillId="0" borderId="85" xfId="0" applyFont="1" applyBorder="1" applyAlignment="1">
      <alignment horizontal="center" vertical="center"/>
    </xf>
    <xf numFmtId="0" fontId="24" fillId="0" borderId="86" xfId="0" applyFont="1" applyBorder="1" applyAlignment="1">
      <alignment horizontal="center" vertical="center"/>
    </xf>
    <xf numFmtId="0" fontId="11" fillId="0" borderId="18" xfId="0" applyFont="1" applyBorder="1" applyAlignment="1">
      <alignment horizontal="center" vertical="center"/>
    </xf>
    <xf numFmtId="0" fontId="8" fillId="0" borderId="19" xfId="0" applyFont="1" applyBorder="1"/>
    <xf numFmtId="0" fontId="12" fillId="0" borderId="20" xfId="0" applyFont="1" applyBorder="1" applyAlignment="1">
      <alignment horizontal="center" vertical="center"/>
    </xf>
    <xf numFmtId="0" fontId="8" fillId="0" borderId="21" xfId="0" applyFont="1" applyBorder="1"/>
    <xf numFmtId="0" fontId="6" fillId="0" borderId="23" xfId="0" applyFont="1" applyBorder="1" applyAlignment="1">
      <alignment horizontal="center" vertical="center" wrapText="1"/>
    </xf>
    <xf numFmtId="0" fontId="8" fillId="0" borderId="24" xfId="0" applyFont="1" applyBorder="1"/>
    <xf numFmtId="0" fontId="6" fillId="0" borderId="27" xfId="0" applyFont="1" applyBorder="1" applyAlignment="1">
      <alignment horizontal="center" vertical="center" wrapText="1"/>
    </xf>
    <xf numFmtId="0" fontId="8" fillId="0" borderId="28" xfId="0" applyFont="1" applyBorder="1"/>
    <xf numFmtId="0" fontId="6" fillId="0" borderId="2" xfId="0" applyFont="1" applyBorder="1" applyAlignment="1">
      <alignment horizontal="center" vertical="center"/>
    </xf>
    <xf numFmtId="0" fontId="8" fillId="0" borderId="32" xfId="0" applyFont="1" applyBorder="1"/>
    <xf numFmtId="0" fontId="8" fillId="0" borderId="33" xfId="0" applyFont="1" applyBorder="1"/>
    <xf numFmtId="0" fontId="13" fillId="0" borderId="2" xfId="0" applyFont="1" applyBorder="1" applyAlignment="1">
      <alignment vertical="center" wrapText="1"/>
    </xf>
    <xf numFmtId="0" fontId="24" fillId="0" borderId="84" xfId="0" applyFont="1" applyBorder="1" applyAlignment="1">
      <alignment horizontal="center" vertical="center"/>
    </xf>
    <xf numFmtId="0" fontId="25" fillId="0" borderId="0" xfId="0" applyFont="1" applyAlignment="1">
      <alignment horizontal="center" vertical="center"/>
    </xf>
    <xf numFmtId="0" fontId="1" fillId="0" borderId="0" xfId="0" applyFont="1" applyAlignment="1">
      <alignment horizontal="center" vertical="center"/>
    </xf>
    <xf numFmtId="0" fontId="0" fillId="0" borderId="87" xfId="0" applyBorder="1" applyAlignment="1">
      <alignment horizontal="center"/>
    </xf>
    <xf numFmtId="0" fontId="0" fillId="0" borderId="88" xfId="0" applyBorder="1" applyAlignment="1">
      <alignment horizontal="center"/>
    </xf>
    <xf numFmtId="0" fontId="0" fillId="0" borderId="89" xfId="0" applyBorder="1" applyAlignment="1">
      <alignment horizontal="center"/>
    </xf>
    <xf numFmtId="0" fontId="0" fillId="0" borderId="90" xfId="0" applyBorder="1" applyAlignment="1">
      <alignment horizontal="center"/>
    </xf>
    <xf numFmtId="0" fontId="24" fillId="0" borderId="91" xfId="0" applyFont="1" applyBorder="1" applyAlignment="1">
      <alignment horizontal="center" vertical="center"/>
    </xf>
    <xf numFmtId="0" fontId="24" fillId="0" borderId="92" xfId="0" applyFont="1" applyBorder="1" applyAlignment="1">
      <alignment horizontal="center" vertical="center"/>
    </xf>
    <xf numFmtId="0" fontId="24" fillId="0" borderId="93" xfId="0" applyFont="1" applyBorder="1" applyAlignment="1">
      <alignment horizontal="center" vertical="center"/>
    </xf>
    <xf numFmtId="0" fontId="24" fillId="0" borderId="94" xfId="0" applyFont="1" applyBorder="1" applyAlignment="1">
      <alignment horizontal="center" vertical="center"/>
    </xf>
    <xf numFmtId="0" fontId="24" fillId="0" borderId="95" xfId="0" applyFont="1" applyBorder="1" applyAlignment="1">
      <alignment horizontal="center" vertical="center"/>
    </xf>
    <xf numFmtId="0" fontId="24" fillId="0" borderId="96" xfId="0" applyFont="1" applyBorder="1" applyAlignment="1">
      <alignment horizontal="center" vertical="center"/>
    </xf>
    <xf numFmtId="0" fontId="24" fillId="0" borderId="97" xfId="0" applyFont="1" applyBorder="1" applyAlignment="1">
      <alignment horizontal="center" vertical="center"/>
    </xf>
    <xf numFmtId="0" fontId="24" fillId="0" borderId="98" xfId="0" applyFont="1" applyBorder="1" applyAlignment="1">
      <alignment horizontal="center" vertical="center"/>
    </xf>
    <xf numFmtId="0" fontId="24" fillId="0" borderId="99" xfId="0" applyFont="1" applyBorder="1" applyAlignment="1">
      <alignment horizontal="center" vertical="center"/>
    </xf>
    <xf numFmtId="0" fontId="24" fillId="0" borderId="100" xfId="0" applyFont="1" applyBorder="1" applyAlignment="1">
      <alignment horizontal="center" vertical="center"/>
    </xf>
    <xf numFmtId="0" fontId="24" fillId="0" borderId="101" xfId="0" applyFont="1" applyBorder="1" applyAlignment="1">
      <alignment horizontal="center" vertical="center"/>
    </xf>
    <xf numFmtId="0" fontId="24" fillId="0" borderId="102" xfId="0" applyFont="1" applyBorder="1" applyAlignment="1">
      <alignment horizontal="center" vertical="center"/>
    </xf>
    <xf numFmtId="0" fontId="6" fillId="0" borderId="5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14" borderId="56" xfId="0" applyFont="1" applyFill="1" applyBorder="1" applyAlignment="1">
      <alignment horizontal="center" vertical="center"/>
    </xf>
    <xf numFmtId="0" fontId="8" fillId="0" borderId="55" xfId="0" applyFont="1" applyBorder="1"/>
    <xf numFmtId="0" fontId="2" fillId="0" borderId="23" xfId="0" applyFont="1" applyBorder="1" applyAlignment="1">
      <alignment horizontal="center" vertical="center"/>
    </xf>
    <xf numFmtId="0" fontId="2" fillId="0" borderId="57" xfId="0" applyFont="1" applyBorder="1" applyAlignment="1">
      <alignment horizontal="center" vertical="center"/>
    </xf>
    <xf numFmtId="0" fontId="8" fillId="0" borderId="25" xfId="0" applyFont="1" applyBorder="1"/>
    <xf numFmtId="0" fontId="2" fillId="0" borderId="39" xfId="0" applyFont="1" applyBorder="1" applyAlignment="1">
      <alignment horizontal="center" vertical="center"/>
    </xf>
    <xf numFmtId="0" fontId="8" fillId="0" borderId="58" xfId="0" applyFont="1" applyBorder="1"/>
    <xf numFmtId="0" fontId="8" fillId="0" borderId="31" xfId="0" applyFont="1" applyBorder="1"/>
    <xf numFmtId="0" fontId="6" fillId="0" borderId="34" xfId="0" applyFont="1" applyBorder="1" applyAlignment="1">
      <alignment horizontal="center" vertical="center" wrapText="1"/>
    </xf>
    <xf numFmtId="0" fontId="8" fillId="0" borderId="35" xfId="0" applyFont="1" applyBorder="1"/>
    <xf numFmtId="0" fontId="8" fillId="0" borderId="36" xfId="0" applyFont="1" applyBorder="1"/>
    <xf numFmtId="0" fontId="8" fillId="0" borderId="6" xfId="0" applyFont="1" applyBorder="1"/>
    <xf numFmtId="0" fontId="8" fillId="0" borderId="37" xfId="0" applyFont="1" applyBorder="1"/>
    <xf numFmtId="0" fontId="8" fillId="0" borderId="38" xfId="0" applyFont="1" applyBorder="1"/>
    <xf numFmtId="0" fontId="6" fillId="0" borderId="32" xfId="0" applyFont="1" applyBorder="1" applyAlignment="1">
      <alignment horizontal="center" vertical="center" wrapText="1"/>
    </xf>
    <xf numFmtId="0" fontId="6" fillId="5" borderId="2" xfId="0" applyFont="1" applyFill="1" applyBorder="1" applyAlignment="1">
      <alignment horizontal="center" vertical="center" wrapText="1"/>
    </xf>
    <xf numFmtId="0" fontId="8" fillId="0" borderId="62" xfId="0" applyFont="1" applyBorder="1"/>
    <xf numFmtId="0" fontId="6" fillId="0" borderId="6" xfId="0" applyFont="1" applyBorder="1" applyAlignment="1">
      <alignment horizontal="center" vertical="center" wrapText="1"/>
    </xf>
    <xf numFmtId="0" fontId="6" fillId="0" borderId="78" xfId="0" applyFont="1" applyBorder="1" applyAlignment="1">
      <alignment horizontal="center" vertical="center"/>
    </xf>
    <xf numFmtId="0" fontId="8" fillId="0" borderId="78" xfId="0" applyFont="1" applyBorder="1"/>
    <xf numFmtId="0" fontId="6" fillId="19" borderId="79" xfId="0" applyFont="1" applyFill="1" applyBorder="1" applyAlignment="1">
      <alignment horizontal="left" vertical="center" wrapText="1"/>
    </xf>
    <xf numFmtId="0" fontId="8" fillId="0" borderId="80" xfId="0" applyFont="1" applyBorder="1"/>
    <xf numFmtId="0" fontId="8" fillId="0" borderId="81" xfId="0" applyFont="1" applyBorder="1"/>
    <xf numFmtId="0" fontId="2" fillId="0" borderId="0" xfId="0" applyFont="1"/>
    <xf numFmtId="0" fontId="6" fillId="12" borderId="18" xfId="0" applyFont="1" applyFill="1" applyBorder="1" applyAlignment="1">
      <alignment horizontal="center" vertical="center"/>
    </xf>
    <xf numFmtId="0" fontId="8" fillId="0" borderId="59" xfId="0" applyFont="1" applyBorder="1"/>
    <xf numFmtId="0" fontId="8" fillId="0" borderId="72" xfId="0" applyFont="1" applyBorder="1"/>
    <xf numFmtId="0" fontId="8" fillId="0" borderId="73" xfId="0" applyFont="1" applyBorder="1"/>
    <xf numFmtId="0" fontId="8" fillId="0" borderId="74" xfId="0" applyFont="1" applyBorder="1"/>
    <xf numFmtId="0" fontId="6" fillId="5" borderId="2" xfId="0" applyFont="1" applyFill="1" applyBorder="1" applyAlignment="1">
      <alignment horizontal="left" vertical="center"/>
    </xf>
    <xf numFmtId="165" fontId="2" fillId="0" borderId="47" xfId="0" applyNumberFormat="1" applyFont="1" applyBorder="1" applyAlignment="1">
      <alignment horizontal="center" vertical="center"/>
    </xf>
    <xf numFmtId="0" fontId="8" fillId="0" borderId="75" xfId="0" applyFont="1" applyBorder="1"/>
    <xf numFmtId="0" fontId="8" fillId="0" borderId="70" xfId="0" applyFont="1" applyBorder="1"/>
    <xf numFmtId="0" fontId="6" fillId="0" borderId="2" xfId="0" applyFont="1" applyBorder="1" applyAlignment="1">
      <alignment horizontal="left" vertical="center"/>
    </xf>
    <xf numFmtId="0" fontId="21" fillId="0" borderId="0" xfId="0" applyFont="1" applyAlignment="1">
      <alignment horizontal="center"/>
    </xf>
  </cellXfs>
  <cellStyles count="1">
    <cellStyle name="Normal" xfId="0" builtinId="0"/>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1047750</xdr:colOff>
      <xdr:row>0</xdr:row>
      <xdr:rowOff>38100</xdr:rowOff>
    </xdr:from>
    <xdr:to>
      <xdr:col>0</xdr:col>
      <xdr:colOff>3092450</xdr:colOff>
      <xdr:row>3</xdr:row>
      <xdr:rowOff>194649</xdr:rowOff>
    </xdr:to>
    <xdr:pic>
      <xdr:nvPicPr>
        <xdr:cNvPr id="2" name="Imagen 1">
          <a:extLst>
            <a:ext uri="{FF2B5EF4-FFF2-40B4-BE49-F238E27FC236}">
              <a16:creationId xmlns:a16="http://schemas.microsoft.com/office/drawing/2014/main" id="{BBEE9022-F26A-4DC6-A2F9-C0A5529AF7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0" y="38100"/>
          <a:ext cx="2044700" cy="804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609600</xdr:colOff>
      <xdr:row>0</xdr:row>
      <xdr:rowOff>44450</xdr:rowOff>
    </xdr:from>
    <xdr:to>
      <xdr:col>0</xdr:col>
      <xdr:colOff>2654300</xdr:colOff>
      <xdr:row>3</xdr:row>
      <xdr:rowOff>162899</xdr:rowOff>
    </xdr:to>
    <xdr:pic>
      <xdr:nvPicPr>
        <xdr:cNvPr id="2" name="Imagen 1">
          <a:extLst>
            <a:ext uri="{FF2B5EF4-FFF2-40B4-BE49-F238E27FC236}">
              <a16:creationId xmlns:a16="http://schemas.microsoft.com/office/drawing/2014/main" id="{8A9E682F-B656-4CC4-800C-48DD5DDE3B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4450"/>
          <a:ext cx="2044700" cy="804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609600</xdr:colOff>
      <xdr:row>0</xdr:row>
      <xdr:rowOff>44450</xdr:rowOff>
    </xdr:from>
    <xdr:to>
      <xdr:col>0</xdr:col>
      <xdr:colOff>2654300</xdr:colOff>
      <xdr:row>3</xdr:row>
      <xdr:rowOff>200999</xdr:rowOff>
    </xdr:to>
    <xdr:pic>
      <xdr:nvPicPr>
        <xdr:cNvPr id="2" name="Imagen 1">
          <a:extLst>
            <a:ext uri="{FF2B5EF4-FFF2-40B4-BE49-F238E27FC236}">
              <a16:creationId xmlns:a16="http://schemas.microsoft.com/office/drawing/2014/main" id="{34746B78-BD40-457E-A161-3A722695F5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4450"/>
          <a:ext cx="2044700" cy="804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38101</xdr:rowOff>
    </xdr:from>
    <xdr:to>
      <xdr:col>1</xdr:col>
      <xdr:colOff>1435100</xdr:colOff>
      <xdr:row>3</xdr:row>
      <xdr:rowOff>113497</xdr:rowOff>
    </xdr:to>
    <xdr:pic>
      <xdr:nvPicPr>
        <xdr:cNvPr id="4" name="Imagen 3">
          <a:extLst>
            <a:ext uri="{FF2B5EF4-FFF2-40B4-BE49-F238E27FC236}">
              <a16:creationId xmlns:a16="http://schemas.microsoft.com/office/drawing/2014/main" id="{024197D6-AA5F-4CF1-A67B-5726DF366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1"/>
          <a:ext cx="1644650" cy="646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520700</xdr:colOff>
      <xdr:row>0</xdr:row>
      <xdr:rowOff>57151</xdr:rowOff>
    </xdr:from>
    <xdr:to>
      <xdr:col>1</xdr:col>
      <xdr:colOff>552450</xdr:colOff>
      <xdr:row>3</xdr:row>
      <xdr:rowOff>132547</xdr:rowOff>
    </xdr:to>
    <xdr:pic>
      <xdr:nvPicPr>
        <xdr:cNvPr id="3" name="Imagen 2">
          <a:extLst>
            <a:ext uri="{FF2B5EF4-FFF2-40B4-BE49-F238E27FC236}">
              <a16:creationId xmlns:a16="http://schemas.microsoft.com/office/drawing/2014/main" id="{3CC12217-FEEB-4414-BE6B-63D4BDD45D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700" y="57151"/>
          <a:ext cx="1644650" cy="646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44450</xdr:colOff>
      <xdr:row>0</xdr:row>
      <xdr:rowOff>127000</xdr:rowOff>
    </xdr:from>
    <xdr:to>
      <xdr:col>1</xdr:col>
      <xdr:colOff>889000</xdr:colOff>
      <xdr:row>3</xdr:row>
      <xdr:rowOff>45043</xdr:rowOff>
    </xdr:to>
    <xdr:pic>
      <xdr:nvPicPr>
        <xdr:cNvPr id="2" name="Imagen 1">
          <a:extLst>
            <a:ext uri="{FF2B5EF4-FFF2-40B4-BE49-F238E27FC236}">
              <a16:creationId xmlns:a16="http://schemas.microsoft.com/office/drawing/2014/main" id="{1A8CB223-3CF5-46D1-B646-0FBA30EED1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127000"/>
          <a:ext cx="1244600" cy="489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44450</xdr:colOff>
      <xdr:row>0</xdr:row>
      <xdr:rowOff>127000</xdr:rowOff>
    </xdr:from>
    <xdr:to>
      <xdr:col>1</xdr:col>
      <xdr:colOff>831850</xdr:colOff>
      <xdr:row>3</xdr:row>
      <xdr:rowOff>45043</xdr:rowOff>
    </xdr:to>
    <xdr:pic>
      <xdr:nvPicPr>
        <xdr:cNvPr id="2" name="Imagen 1">
          <a:extLst>
            <a:ext uri="{FF2B5EF4-FFF2-40B4-BE49-F238E27FC236}">
              <a16:creationId xmlns:a16="http://schemas.microsoft.com/office/drawing/2014/main" id="{1A5E6AD4-2F0B-49B1-BC73-2F84A314D0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127000"/>
          <a:ext cx="1244600" cy="489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44450</xdr:colOff>
      <xdr:row>0</xdr:row>
      <xdr:rowOff>127000</xdr:rowOff>
    </xdr:from>
    <xdr:to>
      <xdr:col>1</xdr:col>
      <xdr:colOff>800100</xdr:colOff>
      <xdr:row>3</xdr:row>
      <xdr:rowOff>45043</xdr:rowOff>
    </xdr:to>
    <xdr:pic>
      <xdr:nvPicPr>
        <xdr:cNvPr id="2" name="Imagen 1">
          <a:extLst>
            <a:ext uri="{FF2B5EF4-FFF2-40B4-BE49-F238E27FC236}">
              <a16:creationId xmlns:a16="http://schemas.microsoft.com/office/drawing/2014/main" id="{45CABC60-06A1-4053-86D4-2568748B20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127000"/>
          <a:ext cx="1244600" cy="489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44450</xdr:colOff>
      <xdr:row>0</xdr:row>
      <xdr:rowOff>127000</xdr:rowOff>
    </xdr:from>
    <xdr:to>
      <xdr:col>1</xdr:col>
      <xdr:colOff>1073150</xdr:colOff>
      <xdr:row>3</xdr:row>
      <xdr:rowOff>45043</xdr:rowOff>
    </xdr:to>
    <xdr:pic>
      <xdr:nvPicPr>
        <xdr:cNvPr id="2" name="Imagen 1">
          <a:extLst>
            <a:ext uri="{FF2B5EF4-FFF2-40B4-BE49-F238E27FC236}">
              <a16:creationId xmlns:a16="http://schemas.microsoft.com/office/drawing/2014/main" id="{AF34575D-4660-4599-B33D-9E50404409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127000"/>
          <a:ext cx="1244600" cy="489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U1004"/>
  <sheetViews>
    <sheetView tabSelected="1" workbookViewId="0">
      <selection activeCell="D6" sqref="D6"/>
    </sheetView>
  </sheetViews>
  <sheetFormatPr baseColWidth="10" defaultColWidth="12.6328125" defaultRowHeight="15" customHeight="1" x14ac:dyDescent="0.25"/>
  <cols>
    <col min="1" max="1" width="56.54296875" customWidth="1"/>
    <col min="2" max="2" width="80.36328125" customWidth="1"/>
    <col min="3" max="3" width="18.90625" customWidth="1"/>
    <col min="4" max="4" width="14.08984375" customWidth="1"/>
    <col min="5" max="5" width="11.36328125" customWidth="1"/>
    <col min="6" max="21" width="10.7265625" customWidth="1"/>
    <col min="22" max="25" width="14.36328125" customWidth="1"/>
  </cols>
  <sheetData>
    <row r="1" spans="1:21" s="327" customFormat="1" ht="17" customHeight="1" x14ac:dyDescent="0.25">
      <c r="A1" s="344"/>
      <c r="B1" s="345" t="s">
        <v>314</v>
      </c>
      <c r="C1" s="336" t="s">
        <v>322</v>
      </c>
      <c r="D1" s="336"/>
    </row>
    <row r="2" spans="1:21" s="327" customFormat="1" ht="17" customHeight="1" x14ac:dyDescent="0.25">
      <c r="A2" s="344"/>
      <c r="B2" s="346"/>
      <c r="C2" s="333" t="s">
        <v>319</v>
      </c>
      <c r="D2" s="333" t="s">
        <v>324</v>
      </c>
    </row>
    <row r="3" spans="1:21" s="327" customFormat="1" ht="17" customHeight="1" x14ac:dyDescent="0.25">
      <c r="A3" s="344"/>
      <c r="B3" s="334" t="s">
        <v>315</v>
      </c>
      <c r="C3" s="337" t="s">
        <v>320</v>
      </c>
      <c r="D3" s="337"/>
    </row>
    <row r="4" spans="1:21" s="327" customFormat="1" ht="17" customHeight="1" x14ac:dyDescent="0.25">
      <c r="A4" s="344"/>
      <c r="B4" s="334" t="s">
        <v>316</v>
      </c>
      <c r="C4" s="337" t="s">
        <v>321</v>
      </c>
      <c r="D4" s="338"/>
    </row>
    <row r="5" spans="1:21" ht="17" customHeight="1" x14ac:dyDescent="0.35">
      <c r="A5" s="339" t="s">
        <v>0</v>
      </c>
      <c r="B5" s="340"/>
      <c r="C5" s="1"/>
      <c r="D5" s="1"/>
      <c r="E5" s="1"/>
      <c r="F5" s="1"/>
      <c r="G5" s="1"/>
      <c r="H5" s="1"/>
      <c r="I5" s="1"/>
      <c r="J5" s="1"/>
      <c r="K5" s="1"/>
      <c r="L5" s="1"/>
      <c r="M5" s="1"/>
      <c r="N5" s="1"/>
      <c r="O5" s="1"/>
      <c r="P5" s="1"/>
      <c r="Q5" s="1"/>
      <c r="R5" s="1"/>
      <c r="S5" s="1"/>
      <c r="T5" s="1"/>
      <c r="U5" s="1"/>
    </row>
    <row r="6" spans="1:21" ht="46.5" customHeight="1" x14ac:dyDescent="0.25">
      <c r="A6" s="341" t="s">
        <v>1</v>
      </c>
      <c r="B6" s="340"/>
      <c r="C6" s="1"/>
      <c r="D6" s="1"/>
      <c r="E6" s="1"/>
      <c r="F6" s="1"/>
      <c r="G6" s="1"/>
      <c r="H6" s="1"/>
      <c r="I6" s="1"/>
      <c r="J6" s="1"/>
      <c r="K6" s="1"/>
      <c r="L6" s="1"/>
      <c r="M6" s="1"/>
      <c r="N6" s="1"/>
      <c r="O6" s="1"/>
      <c r="P6" s="1"/>
      <c r="Q6" s="1"/>
      <c r="R6" s="1"/>
      <c r="S6" s="1"/>
      <c r="T6" s="1"/>
      <c r="U6" s="1"/>
    </row>
    <row r="7" spans="1:21" ht="12.75" customHeight="1" x14ac:dyDescent="0.25">
      <c r="A7" s="2"/>
      <c r="B7" s="1"/>
      <c r="C7" s="1"/>
      <c r="D7" s="1"/>
      <c r="E7" s="1"/>
      <c r="F7" s="1"/>
      <c r="G7" s="1"/>
      <c r="H7" s="1"/>
      <c r="I7" s="1"/>
      <c r="J7" s="1"/>
      <c r="K7" s="1"/>
      <c r="L7" s="1"/>
      <c r="M7" s="1"/>
      <c r="N7" s="1"/>
      <c r="O7" s="1"/>
      <c r="P7" s="1"/>
      <c r="Q7" s="1"/>
      <c r="R7" s="1"/>
      <c r="S7" s="1"/>
      <c r="T7" s="1"/>
      <c r="U7" s="1"/>
    </row>
    <row r="8" spans="1:21" ht="12.75" customHeight="1" x14ac:dyDescent="0.25">
      <c r="A8" s="3" t="s">
        <v>2</v>
      </c>
      <c r="B8" s="4"/>
      <c r="C8" s="1"/>
      <c r="D8" s="1"/>
      <c r="E8" s="1"/>
      <c r="F8" s="1"/>
      <c r="G8" s="1"/>
      <c r="H8" s="1"/>
      <c r="I8" s="1"/>
      <c r="J8" s="1"/>
      <c r="K8" s="1"/>
      <c r="L8" s="1"/>
      <c r="M8" s="1"/>
      <c r="N8" s="1"/>
      <c r="O8" s="1"/>
      <c r="P8" s="1"/>
      <c r="Q8" s="1"/>
      <c r="R8" s="1"/>
      <c r="S8" s="1"/>
      <c r="T8" s="1"/>
      <c r="U8" s="1"/>
    </row>
    <row r="9" spans="1:21" ht="12.75" customHeight="1" x14ac:dyDescent="0.25">
      <c r="A9" s="1"/>
      <c r="B9" s="1"/>
      <c r="C9" s="1"/>
      <c r="D9" s="1"/>
      <c r="E9" s="1"/>
      <c r="F9" s="1"/>
      <c r="G9" s="1"/>
      <c r="H9" s="1"/>
      <c r="I9" s="1"/>
      <c r="J9" s="1"/>
      <c r="K9" s="1"/>
      <c r="L9" s="1"/>
      <c r="M9" s="1"/>
      <c r="N9" s="1"/>
      <c r="O9" s="1"/>
      <c r="P9" s="1"/>
      <c r="Q9" s="1"/>
      <c r="R9" s="1"/>
      <c r="S9" s="1"/>
      <c r="T9" s="1"/>
      <c r="U9" s="1"/>
    </row>
    <row r="10" spans="1:21" ht="12.75" customHeight="1" x14ac:dyDescent="0.25">
      <c r="A10" s="5" t="s">
        <v>3</v>
      </c>
      <c r="B10" s="1"/>
      <c r="C10" s="1"/>
      <c r="D10" s="1"/>
      <c r="E10" s="1"/>
      <c r="F10" s="1"/>
      <c r="G10" s="1"/>
      <c r="H10" s="1"/>
      <c r="I10" s="1"/>
      <c r="J10" s="1"/>
      <c r="K10" s="1"/>
      <c r="L10" s="1"/>
      <c r="M10" s="1"/>
      <c r="N10" s="1"/>
      <c r="O10" s="1"/>
      <c r="P10" s="1"/>
      <c r="Q10" s="1"/>
      <c r="R10" s="1"/>
      <c r="S10" s="1"/>
      <c r="T10" s="1"/>
      <c r="U10" s="1"/>
    </row>
    <row r="11" spans="1:21" ht="5.25" customHeight="1" x14ac:dyDescent="0.25">
      <c r="A11" s="5"/>
      <c r="B11" s="1"/>
      <c r="C11" s="1"/>
      <c r="D11" s="1"/>
      <c r="E11" s="1"/>
      <c r="F11" s="1"/>
      <c r="G11" s="1"/>
      <c r="H11" s="1"/>
      <c r="I11" s="1"/>
      <c r="J11" s="1"/>
      <c r="K11" s="1"/>
      <c r="L11" s="1"/>
      <c r="M11" s="1"/>
      <c r="N11" s="1"/>
      <c r="O11" s="1"/>
      <c r="P11" s="1"/>
      <c r="Q11" s="1"/>
      <c r="R11" s="1"/>
      <c r="S11" s="1"/>
      <c r="T11" s="1"/>
      <c r="U11" s="1"/>
    </row>
    <row r="12" spans="1:21" ht="24" customHeight="1" x14ac:dyDescent="0.25">
      <c r="A12" s="6"/>
      <c r="B12" s="7" t="s">
        <v>4</v>
      </c>
      <c r="C12" s="1"/>
      <c r="D12" s="1"/>
      <c r="E12" s="1"/>
      <c r="F12" s="1"/>
      <c r="G12" s="1"/>
      <c r="H12" s="1"/>
      <c r="I12" s="1"/>
      <c r="J12" s="1"/>
      <c r="K12" s="1"/>
      <c r="L12" s="1"/>
      <c r="M12" s="1"/>
      <c r="N12" s="1"/>
      <c r="O12" s="1"/>
      <c r="P12" s="1"/>
      <c r="Q12" s="1"/>
      <c r="R12" s="1"/>
      <c r="S12" s="1"/>
      <c r="T12" s="1"/>
      <c r="U12" s="1"/>
    </row>
    <row r="13" spans="1:21" ht="12.75" customHeight="1" x14ac:dyDescent="0.25">
      <c r="A13" s="8" t="s">
        <v>5</v>
      </c>
      <c r="B13" s="9" t="s">
        <v>6</v>
      </c>
      <c r="C13" s="10"/>
      <c r="D13" s="1"/>
      <c r="E13" s="1"/>
      <c r="F13" s="1"/>
      <c r="G13" s="1"/>
      <c r="H13" s="1"/>
      <c r="I13" s="1"/>
      <c r="J13" s="1"/>
      <c r="K13" s="1"/>
      <c r="L13" s="1"/>
      <c r="M13" s="1"/>
      <c r="N13" s="1"/>
      <c r="O13" s="1"/>
      <c r="P13" s="1"/>
      <c r="Q13" s="1"/>
      <c r="R13" s="1"/>
      <c r="S13" s="1"/>
      <c r="T13" s="1"/>
      <c r="U13" s="1"/>
    </row>
    <row r="14" spans="1:21" ht="12.75" customHeight="1" x14ac:dyDescent="0.25">
      <c r="A14" s="8" t="s">
        <v>7</v>
      </c>
      <c r="B14" s="9" t="s">
        <v>6</v>
      </c>
      <c r="C14" s="1"/>
      <c r="D14" s="1"/>
      <c r="E14" s="1"/>
      <c r="F14" s="1"/>
      <c r="G14" s="1"/>
      <c r="H14" s="1"/>
      <c r="I14" s="1"/>
      <c r="J14" s="1"/>
      <c r="K14" s="1"/>
      <c r="L14" s="1"/>
      <c r="M14" s="1"/>
      <c r="N14" s="1"/>
      <c r="O14" s="1"/>
      <c r="P14" s="1"/>
      <c r="Q14" s="1"/>
      <c r="R14" s="1"/>
      <c r="S14" s="1"/>
      <c r="T14" s="1"/>
      <c r="U14" s="1"/>
    </row>
    <row r="15" spans="1:21" ht="12.75" customHeight="1" x14ac:dyDescent="0.25">
      <c r="A15" s="11" t="s">
        <v>8</v>
      </c>
      <c r="B15" s="9" t="s">
        <v>6</v>
      </c>
      <c r="C15" s="1"/>
      <c r="D15" s="1"/>
      <c r="E15" s="1"/>
      <c r="F15" s="1"/>
      <c r="G15" s="1"/>
      <c r="H15" s="1"/>
      <c r="I15" s="1"/>
      <c r="J15" s="1"/>
      <c r="K15" s="1"/>
      <c r="L15" s="1"/>
      <c r="M15" s="1"/>
      <c r="N15" s="1"/>
      <c r="O15" s="1"/>
      <c r="P15" s="1"/>
      <c r="Q15" s="1"/>
      <c r="R15" s="1"/>
      <c r="S15" s="1"/>
      <c r="T15" s="1"/>
      <c r="U15" s="1"/>
    </row>
    <row r="16" spans="1:21" ht="30" customHeight="1" x14ac:dyDescent="0.25">
      <c r="A16" s="12" t="s">
        <v>9</v>
      </c>
      <c r="B16" s="13"/>
      <c r="C16" s="1"/>
      <c r="D16" s="1"/>
      <c r="E16" s="1"/>
      <c r="F16" s="1"/>
      <c r="G16" s="1"/>
      <c r="H16" s="1"/>
      <c r="I16" s="1"/>
      <c r="J16" s="1"/>
      <c r="K16" s="1"/>
      <c r="L16" s="1"/>
      <c r="M16" s="1"/>
      <c r="N16" s="1"/>
      <c r="O16" s="1"/>
      <c r="P16" s="1"/>
      <c r="Q16" s="1"/>
      <c r="R16" s="1"/>
      <c r="S16" s="1"/>
      <c r="T16" s="1"/>
      <c r="U16" s="1"/>
    </row>
    <row r="17" spans="1:21" ht="12.75" customHeight="1" x14ac:dyDescent="0.25">
      <c r="A17" s="14" t="s">
        <v>10</v>
      </c>
      <c r="B17" s="15" t="s">
        <v>11</v>
      </c>
      <c r="C17" s="1"/>
      <c r="D17" s="1"/>
      <c r="E17" s="1"/>
      <c r="F17" s="1"/>
      <c r="G17" s="1"/>
      <c r="H17" s="1"/>
      <c r="I17" s="1"/>
      <c r="J17" s="1"/>
      <c r="K17" s="1"/>
      <c r="L17" s="1"/>
      <c r="M17" s="1"/>
      <c r="N17" s="1"/>
      <c r="O17" s="1"/>
      <c r="P17" s="1"/>
      <c r="Q17" s="1"/>
      <c r="R17" s="1"/>
      <c r="S17" s="1"/>
      <c r="T17" s="1"/>
      <c r="U17" s="1"/>
    </row>
    <row r="18" spans="1:21" ht="12.75" customHeight="1" x14ac:dyDescent="0.25">
      <c r="A18" s="14" t="s">
        <v>12</v>
      </c>
      <c r="B18" s="15" t="s">
        <v>13</v>
      </c>
      <c r="C18" s="1"/>
      <c r="D18" s="1"/>
      <c r="E18" s="1"/>
      <c r="F18" s="1"/>
      <c r="G18" s="1"/>
      <c r="H18" s="1"/>
      <c r="I18" s="1"/>
      <c r="J18" s="1"/>
      <c r="K18" s="1"/>
      <c r="L18" s="1"/>
      <c r="M18" s="1"/>
      <c r="N18" s="1"/>
      <c r="O18" s="1"/>
      <c r="P18" s="1"/>
      <c r="Q18" s="1"/>
      <c r="R18" s="1"/>
      <c r="S18" s="1"/>
      <c r="T18" s="1"/>
      <c r="U18" s="1"/>
    </row>
    <row r="19" spans="1:21" ht="12.75" customHeight="1" x14ac:dyDescent="0.25">
      <c r="A19" s="16" t="s">
        <v>14</v>
      </c>
      <c r="B19" s="17" t="s">
        <v>15</v>
      </c>
      <c r="C19" s="1"/>
      <c r="D19" s="1"/>
      <c r="E19" s="1"/>
      <c r="F19" s="1"/>
      <c r="G19" s="1"/>
      <c r="H19" s="1"/>
      <c r="I19" s="1"/>
      <c r="J19" s="1"/>
      <c r="K19" s="1"/>
      <c r="L19" s="1"/>
      <c r="M19" s="1"/>
      <c r="N19" s="1"/>
      <c r="O19" s="1"/>
      <c r="P19" s="1"/>
      <c r="Q19" s="1"/>
      <c r="R19" s="1"/>
      <c r="S19" s="1"/>
      <c r="T19" s="1"/>
      <c r="U19" s="1"/>
    </row>
    <row r="20" spans="1:21" ht="12.75" customHeight="1" x14ac:dyDescent="0.25">
      <c r="A20" s="16" t="s">
        <v>16</v>
      </c>
      <c r="B20" s="18" t="s">
        <v>17</v>
      </c>
      <c r="C20" s="1"/>
      <c r="D20" s="1"/>
      <c r="E20" s="1"/>
      <c r="F20" s="1"/>
      <c r="G20" s="1"/>
      <c r="H20" s="1"/>
      <c r="I20" s="1"/>
      <c r="J20" s="1"/>
      <c r="K20" s="1"/>
      <c r="L20" s="1"/>
      <c r="M20" s="1"/>
      <c r="N20" s="1"/>
      <c r="O20" s="1"/>
      <c r="P20" s="1"/>
      <c r="Q20" s="1"/>
      <c r="R20" s="1"/>
      <c r="S20" s="1"/>
      <c r="T20" s="1"/>
      <c r="U20" s="1"/>
    </row>
    <row r="21" spans="1:21" ht="24.75" customHeight="1" x14ac:dyDescent="0.25">
      <c r="A21" s="19" t="s">
        <v>18</v>
      </c>
      <c r="B21" s="20">
        <f>SUM(B17:B20)</f>
        <v>0</v>
      </c>
      <c r="C21" s="1"/>
      <c r="D21" s="1"/>
      <c r="E21" s="1"/>
      <c r="F21" s="1"/>
      <c r="G21" s="1"/>
      <c r="H21" s="1"/>
      <c r="I21" s="1"/>
      <c r="J21" s="1"/>
      <c r="K21" s="1"/>
      <c r="L21" s="1"/>
      <c r="M21" s="1"/>
      <c r="N21" s="1"/>
      <c r="O21" s="1"/>
      <c r="P21" s="1"/>
      <c r="Q21" s="1"/>
      <c r="R21" s="1"/>
      <c r="S21" s="1"/>
      <c r="T21" s="1"/>
      <c r="U21" s="1"/>
    </row>
    <row r="22" spans="1:21" ht="12.75" customHeight="1" x14ac:dyDescent="0.25">
      <c r="A22" s="21"/>
      <c r="B22" s="1"/>
      <c r="C22" s="1"/>
      <c r="D22" s="1"/>
      <c r="E22" s="1"/>
      <c r="F22" s="1"/>
      <c r="G22" s="1"/>
      <c r="H22" s="1"/>
      <c r="I22" s="1"/>
      <c r="J22" s="1"/>
      <c r="K22" s="1"/>
      <c r="L22" s="1"/>
      <c r="M22" s="1"/>
      <c r="N22" s="1"/>
      <c r="O22" s="1"/>
      <c r="P22" s="1"/>
      <c r="Q22" s="1"/>
      <c r="R22" s="1"/>
      <c r="S22" s="1"/>
      <c r="T22" s="1"/>
      <c r="U22" s="1"/>
    </row>
    <row r="23" spans="1:21" ht="29.25" customHeight="1" x14ac:dyDescent="0.25">
      <c r="A23" s="22" t="s">
        <v>7</v>
      </c>
      <c r="B23" s="23"/>
      <c r="C23" s="1"/>
      <c r="D23" s="1"/>
      <c r="E23" s="1"/>
      <c r="F23" s="1"/>
      <c r="G23" s="1"/>
      <c r="H23" s="1"/>
      <c r="I23" s="1"/>
      <c r="J23" s="1"/>
      <c r="K23" s="1"/>
      <c r="L23" s="1"/>
      <c r="M23" s="1"/>
      <c r="N23" s="1"/>
      <c r="O23" s="1"/>
      <c r="P23" s="1"/>
      <c r="Q23" s="1"/>
      <c r="R23" s="1"/>
      <c r="S23" s="1"/>
      <c r="T23" s="1"/>
      <c r="U23" s="1"/>
    </row>
    <row r="24" spans="1:21" ht="12.75" customHeight="1" x14ac:dyDescent="0.25">
      <c r="A24" s="16" t="s">
        <v>19</v>
      </c>
      <c r="B24" s="15" t="s">
        <v>20</v>
      </c>
      <c r="C24" s="1"/>
      <c r="D24" s="1"/>
      <c r="E24" s="1"/>
      <c r="F24" s="1"/>
      <c r="G24" s="1"/>
      <c r="H24" s="1"/>
      <c r="I24" s="1"/>
      <c r="J24" s="1"/>
      <c r="K24" s="1"/>
      <c r="L24" s="1"/>
      <c r="M24" s="1"/>
      <c r="N24" s="1"/>
      <c r="O24" s="1"/>
      <c r="P24" s="1"/>
      <c r="Q24" s="1"/>
      <c r="R24" s="1"/>
      <c r="S24" s="1"/>
      <c r="T24" s="1"/>
      <c r="U24" s="1"/>
    </row>
    <row r="25" spans="1:21" ht="12.75" customHeight="1" x14ac:dyDescent="0.25">
      <c r="A25" s="14" t="s">
        <v>12</v>
      </c>
      <c r="B25" s="24" t="s">
        <v>21</v>
      </c>
      <c r="C25" s="1"/>
      <c r="D25" s="1"/>
      <c r="E25" s="1"/>
      <c r="F25" s="1"/>
      <c r="G25" s="1"/>
      <c r="H25" s="1"/>
      <c r="I25" s="1"/>
      <c r="J25" s="1"/>
      <c r="K25" s="1"/>
      <c r="L25" s="1"/>
      <c r="M25" s="1"/>
      <c r="N25" s="1"/>
      <c r="O25" s="1"/>
      <c r="P25" s="1"/>
      <c r="Q25" s="1"/>
      <c r="R25" s="1"/>
      <c r="S25" s="1"/>
      <c r="T25" s="1"/>
      <c r="U25" s="1"/>
    </row>
    <row r="26" spans="1:21" ht="12.75" customHeight="1" x14ac:dyDescent="0.25">
      <c r="A26" s="16" t="s">
        <v>14</v>
      </c>
      <c r="B26" s="17" t="s">
        <v>22</v>
      </c>
      <c r="C26" s="1"/>
      <c r="D26" s="1"/>
      <c r="E26" s="1"/>
      <c r="F26" s="1"/>
      <c r="G26" s="1"/>
      <c r="H26" s="1"/>
      <c r="I26" s="1"/>
      <c r="J26" s="1"/>
      <c r="K26" s="1"/>
      <c r="L26" s="1"/>
      <c r="M26" s="1"/>
      <c r="N26" s="1"/>
      <c r="O26" s="1"/>
      <c r="P26" s="1"/>
      <c r="Q26" s="1"/>
      <c r="R26" s="1"/>
      <c r="S26" s="1"/>
      <c r="T26" s="1"/>
      <c r="U26" s="1"/>
    </row>
    <row r="27" spans="1:21" ht="12.75" customHeight="1" x14ac:dyDescent="0.25">
      <c r="A27" s="16" t="s">
        <v>16</v>
      </c>
      <c r="B27" s="18" t="s">
        <v>23</v>
      </c>
      <c r="C27" s="1"/>
      <c r="D27" s="1"/>
      <c r="E27" s="1"/>
      <c r="F27" s="1"/>
      <c r="G27" s="1"/>
      <c r="H27" s="1"/>
      <c r="I27" s="1"/>
      <c r="J27" s="1"/>
      <c r="K27" s="1"/>
      <c r="L27" s="1"/>
      <c r="M27" s="1"/>
      <c r="N27" s="1"/>
      <c r="O27" s="1"/>
      <c r="P27" s="1"/>
      <c r="Q27" s="1"/>
      <c r="R27" s="1"/>
      <c r="S27" s="1"/>
      <c r="T27" s="1"/>
      <c r="U27" s="1"/>
    </row>
    <row r="28" spans="1:21" ht="12.75" customHeight="1" x14ac:dyDescent="0.25">
      <c r="A28" s="25" t="s">
        <v>24</v>
      </c>
      <c r="B28" s="26" t="s">
        <v>25</v>
      </c>
      <c r="C28" s="1"/>
      <c r="D28" s="1"/>
      <c r="E28" s="1"/>
      <c r="F28" s="1"/>
      <c r="G28" s="1"/>
      <c r="H28" s="1"/>
      <c r="I28" s="1"/>
      <c r="J28" s="1"/>
      <c r="K28" s="1"/>
      <c r="L28" s="1"/>
      <c r="M28" s="1"/>
      <c r="N28" s="1"/>
      <c r="O28" s="1"/>
      <c r="P28" s="1"/>
      <c r="Q28" s="1"/>
      <c r="R28" s="1"/>
      <c r="S28" s="1"/>
      <c r="T28" s="1"/>
      <c r="U28" s="1"/>
    </row>
    <row r="29" spans="1:21" ht="12.75" customHeight="1" x14ac:dyDescent="0.25">
      <c r="A29" s="27"/>
      <c r="B29" s="27"/>
      <c r="C29" s="1"/>
      <c r="D29" s="1"/>
      <c r="E29" s="1"/>
      <c r="F29" s="1"/>
      <c r="G29" s="1"/>
      <c r="H29" s="1"/>
      <c r="I29" s="1"/>
      <c r="J29" s="1"/>
      <c r="K29" s="1"/>
      <c r="L29" s="1"/>
      <c r="M29" s="1"/>
      <c r="N29" s="1"/>
      <c r="O29" s="1"/>
      <c r="P29" s="1"/>
      <c r="Q29" s="1"/>
      <c r="R29" s="1"/>
      <c r="S29" s="1"/>
      <c r="T29" s="1"/>
      <c r="U29" s="1"/>
    </row>
    <row r="30" spans="1:21" ht="24.75" customHeight="1" x14ac:dyDescent="0.25">
      <c r="A30" s="342" t="s">
        <v>26</v>
      </c>
      <c r="B30" s="343"/>
      <c r="C30" s="1"/>
      <c r="D30" s="1"/>
      <c r="E30" s="1"/>
      <c r="F30" s="1"/>
      <c r="G30" s="1"/>
      <c r="H30" s="1"/>
      <c r="I30" s="1"/>
      <c r="J30" s="1"/>
      <c r="K30" s="1"/>
      <c r="L30" s="1"/>
      <c r="M30" s="1"/>
      <c r="N30" s="1"/>
      <c r="O30" s="1"/>
      <c r="P30" s="1"/>
      <c r="Q30" s="1"/>
      <c r="R30" s="1"/>
      <c r="S30" s="1"/>
      <c r="T30" s="1"/>
      <c r="U30" s="1"/>
    </row>
    <row r="31" spans="1:21" ht="12.75" customHeight="1" x14ac:dyDescent="0.25">
      <c r="A31" s="25" t="s">
        <v>27</v>
      </c>
      <c r="B31" s="28" t="s">
        <v>28</v>
      </c>
      <c r="C31" s="1"/>
      <c r="D31" s="1"/>
      <c r="E31" s="1"/>
      <c r="F31" s="1"/>
      <c r="G31" s="1"/>
      <c r="H31" s="1"/>
      <c r="I31" s="1"/>
      <c r="J31" s="1"/>
      <c r="K31" s="1"/>
      <c r="L31" s="1"/>
      <c r="M31" s="1"/>
      <c r="N31" s="1"/>
      <c r="O31" s="1"/>
      <c r="P31" s="1"/>
      <c r="Q31" s="1"/>
      <c r="R31" s="1"/>
      <c r="S31" s="1"/>
      <c r="T31" s="1"/>
      <c r="U31" s="1"/>
    </row>
    <row r="32" spans="1:21" ht="12.75" customHeight="1" x14ac:dyDescent="0.25">
      <c r="A32" s="25" t="s">
        <v>29</v>
      </c>
      <c r="B32" s="29" t="s">
        <v>30</v>
      </c>
      <c r="C32" s="1"/>
      <c r="D32" s="1"/>
      <c r="E32" s="1"/>
      <c r="F32" s="1"/>
      <c r="G32" s="1"/>
      <c r="H32" s="1"/>
      <c r="I32" s="1"/>
      <c r="J32" s="1"/>
      <c r="K32" s="1"/>
      <c r="L32" s="1"/>
      <c r="M32" s="1"/>
      <c r="N32" s="1"/>
      <c r="O32" s="1"/>
      <c r="P32" s="1"/>
      <c r="Q32" s="1"/>
      <c r="R32" s="1"/>
      <c r="S32" s="1"/>
      <c r="T32" s="1"/>
      <c r="U32" s="1"/>
    </row>
    <row r="33" spans="1:21" ht="12.75" customHeight="1" x14ac:dyDescent="0.25">
      <c r="A33" s="25" t="s">
        <v>31</v>
      </c>
      <c r="B33" s="29" t="s">
        <v>30</v>
      </c>
      <c r="C33" s="1"/>
      <c r="D33" s="1"/>
      <c r="E33" s="1"/>
      <c r="F33" s="1"/>
      <c r="G33" s="1"/>
      <c r="H33" s="1"/>
      <c r="I33" s="1"/>
      <c r="J33" s="1"/>
      <c r="K33" s="1"/>
      <c r="L33" s="1"/>
      <c r="M33" s="1"/>
      <c r="N33" s="1"/>
      <c r="O33" s="1"/>
      <c r="P33" s="1"/>
      <c r="Q33" s="1"/>
      <c r="R33" s="1"/>
      <c r="S33" s="1"/>
      <c r="T33" s="1"/>
      <c r="U33" s="1"/>
    </row>
    <row r="34" spans="1:21" ht="12.75" customHeight="1" x14ac:dyDescent="0.25">
      <c r="A34" s="1"/>
      <c r="B34" s="1"/>
      <c r="C34" s="1"/>
      <c r="D34" s="1"/>
      <c r="E34" s="1"/>
      <c r="F34" s="1"/>
      <c r="G34" s="1"/>
      <c r="H34" s="1"/>
      <c r="I34" s="1"/>
      <c r="J34" s="1"/>
      <c r="K34" s="1"/>
      <c r="L34" s="1"/>
      <c r="M34" s="1"/>
      <c r="N34" s="1"/>
      <c r="O34" s="1"/>
      <c r="P34" s="1"/>
      <c r="Q34" s="1"/>
      <c r="R34" s="1"/>
      <c r="S34" s="1"/>
      <c r="T34" s="1"/>
      <c r="U34" s="1"/>
    </row>
    <row r="35" spans="1:21" ht="12.75" customHeight="1" x14ac:dyDescent="0.25">
      <c r="A35" s="1"/>
      <c r="B35" s="1"/>
      <c r="C35" s="1"/>
      <c r="D35" s="1"/>
      <c r="E35" s="1"/>
      <c r="F35" s="1"/>
      <c r="G35" s="1"/>
      <c r="H35" s="1"/>
      <c r="I35" s="1"/>
      <c r="J35" s="1"/>
      <c r="K35" s="1"/>
      <c r="L35" s="1"/>
      <c r="M35" s="1"/>
      <c r="N35" s="1"/>
      <c r="O35" s="1"/>
      <c r="P35" s="1"/>
      <c r="Q35" s="1"/>
      <c r="R35" s="1"/>
      <c r="S35" s="1"/>
      <c r="T35" s="1"/>
      <c r="U35" s="1"/>
    </row>
    <row r="36" spans="1:21" ht="12.75" customHeight="1" x14ac:dyDescent="0.25">
      <c r="A36" s="1"/>
      <c r="B36" s="1"/>
      <c r="C36" s="1"/>
      <c r="D36" s="1"/>
      <c r="E36" s="1"/>
      <c r="F36" s="1"/>
      <c r="G36" s="1"/>
      <c r="H36" s="1"/>
      <c r="I36" s="1"/>
      <c r="J36" s="1"/>
      <c r="K36" s="1"/>
      <c r="L36" s="1"/>
      <c r="M36" s="1"/>
      <c r="N36" s="1"/>
      <c r="O36" s="1"/>
      <c r="P36" s="1"/>
      <c r="Q36" s="1"/>
      <c r="R36" s="1"/>
      <c r="S36" s="1"/>
      <c r="T36" s="1"/>
      <c r="U36" s="1"/>
    </row>
    <row r="37" spans="1:21" ht="12.75" customHeight="1" x14ac:dyDescent="0.25">
      <c r="A37" s="1"/>
      <c r="B37" s="1"/>
      <c r="C37" s="1"/>
      <c r="D37" s="1"/>
      <c r="E37" s="1"/>
      <c r="F37" s="1"/>
      <c r="G37" s="1"/>
      <c r="H37" s="1"/>
      <c r="I37" s="1"/>
      <c r="J37" s="1"/>
      <c r="K37" s="1"/>
      <c r="L37" s="1"/>
      <c r="M37" s="1"/>
      <c r="N37" s="1"/>
      <c r="O37" s="1"/>
      <c r="P37" s="1"/>
      <c r="Q37" s="1"/>
      <c r="R37" s="1"/>
      <c r="S37" s="1"/>
      <c r="T37" s="1"/>
      <c r="U37" s="1"/>
    </row>
    <row r="38" spans="1:21" ht="12.75" customHeight="1" x14ac:dyDescent="0.25">
      <c r="A38" s="1"/>
      <c r="B38" s="1"/>
      <c r="C38" s="1"/>
      <c r="D38" s="1"/>
      <c r="E38" s="1"/>
      <c r="F38" s="1"/>
      <c r="G38" s="1"/>
      <c r="H38" s="1"/>
      <c r="I38" s="1"/>
      <c r="J38" s="1"/>
      <c r="K38" s="1"/>
      <c r="L38" s="1"/>
      <c r="M38" s="1"/>
      <c r="N38" s="1"/>
      <c r="O38" s="1"/>
      <c r="P38" s="1"/>
      <c r="Q38" s="1"/>
      <c r="R38" s="1"/>
      <c r="S38" s="1"/>
      <c r="T38" s="1"/>
      <c r="U38" s="1"/>
    </row>
    <row r="39" spans="1:21" ht="12.75" customHeight="1" x14ac:dyDescent="0.35">
      <c r="A39" s="30" t="s">
        <v>32</v>
      </c>
      <c r="B39" s="1">
        <f ca="1">IFERROR(__xludf.DUMMYFUNCTION("SPLIT(A35,""-"")"),513590)</f>
        <v>513590</v>
      </c>
      <c r="C39" s="1" t="str">
        <f ca="1">IFERROR(__xludf.DUMMYFUNCTION("""COMPUTED_VALUE"""),"Impresos")</f>
        <v>Impresos</v>
      </c>
      <c r="D39" s="1"/>
      <c r="E39" s="1"/>
      <c r="F39" s="1"/>
      <c r="G39" s="1"/>
      <c r="H39" s="1"/>
      <c r="I39" s="1"/>
      <c r="J39" s="1"/>
      <c r="K39" s="1"/>
      <c r="L39" s="1"/>
      <c r="M39" s="1"/>
      <c r="N39" s="1"/>
      <c r="O39" s="1"/>
      <c r="P39" s="1"/>
      <c r="Q39" s="1"/>
      <c r="R39" s="1"/>
      <c r="S39" s="1"/>
      <c r="T39" s="1"/>
      <c r="U39" s="1"/>
    </row>
    <row r="40" spans="1:21" ht="12.75" customHeight="1" x14ac:dyDescent="0.35">
      <c r="A40" s="30" t="s">
        <v>33</v>
      </c>
      <c r="B40" s="1">
        <f ca="1">IFERROR(__xludf.DUMMYFUNCTION("SPLIT(A36,""-"")"),513596)</f>
        <v>513596</v>
      </c>
      <c r="C40" s="1" t="str">
        <f ca="1">IFERROR(__xludf.DUMMYFUNCTION("""COMPUTED_VALUE"""),"Juzgamiento")</f>
        <v>Juzgamiento</v>
      </c>
      <c r="D40" s="1"/>
      <c r="E40" s="1"/>
      <c r="F40" s="1"/>
      <c r="G40" s="1"/>
      <c r="H40" s="1"/>
      <c r="I40" s="1"/>
      <c r="J40" s="1"/>
      <c r="K40" s="1"/>
      <c r="L40" s="1"/>
      <c r="M40" s="1"/>
      <c r="N40" s="1"/>
      <c r="O40" s="1"/>
      <c r="P40" s="1"/>
      <c r="Q40" s="1"/>
      <c r="R40" s="1"/>
      <c r="S40" s="1"/>
      <c r="T40" s="1"/>
      <c r="U40" s="1"/>
    </row>
    <row r="41" spans="1:21" ht="12.75" customHeight="1" x14ac:dyDescent="0.35">
      <c r="A41" s="30" t="s">
        <v>34</v>
      </c>
      <c r="B41" s="1">
        <f ca="1">IFERROR(__xludf.DUMMYFUNCTION("SPLIT(A37,""-"")"),51400501)</f>
        <v>51400501</v>
      </c>
      <c r="C41" s="1" t="str">
        <f ca="1">IFERROR(__xludf.DUMMYFUNCTION("""COMPUTED_VALUE"""),"Notariales")</f>
        <v>Notariales</v>
      </c>
      <c r="D41" s="1"/>
      <c r="E41" s="1"/>
      <c r="F41" s="1"/>
      <c r="G41" s="1"/>
      <c r="H41" s="1"/>
      <c r="I41" s="1"/>
      <c r="J41" s="1"/>
      <c r="K41" s="1"/>
      <c r="L41" s="1"/>
      <c r="M41" s="1"/>
      <c r="N41" s="1"/>
      <c r="O41" s="1"/>
      <c r="P41" s="1"/>
      <c r="Q41" s="1"/>
      <c r="R41" s="1"/>
      <c r="S41" s="1"/>
      <c r="T41" s="1"/>
      <c r="U41" s="1"/>
    </row>
    <row r="42" spans="1:21" ht="12.75" customHeight="1" x14ac:dyDescent="0.35">
      <c r="A42" s="30" t="s">
        <v>35</v>
      </c>
      <c r="B42" s="1">
        <f ca="1">IFERROR(__xludf.DUMMYFUNCTION("SPLIT(A38,""-"")"),51401001)</f>
        <v>51401001</v>
      </c>
      <c r="C42" s="1" t="str">
        <f ca="1">IFERROR(__xludf.DUMMYFUNCTION("""COMPUTED_VALUE"""),"Registro mercantil")</f>
        <v>Registro mercantil</v>
      </c>
      <c r="D42" s="1"/>
      <c r="E42" s="1"/>
      <c r="F42" s="1"/>
      <c r="G42" s="1"/>
      <c r="H42" s="1"/>
      <c r="I42" s="1"/>
      <c r="J42" s="1"/>
      <c r="K42" s="1"/>
      <c r="L42" s="1"/>
      <c r="M42" s="1"/>
      <c r="N42" s="1"/>
      <c r="O42" s="1"/>
      <c r="P42" s="1"/>
      <c r="Q42" s="1"/>
      <c r="R42" s="1"/>
      <c r="S42" s="1"/>
      <c r="T42" s="1"/>
      <c r="U42" s="1"/>
    </row>
    <row r="43" spans="1:21" ht="12.75" customHeight="1" x14ac:dyDescent="0.35">
      <c r="A43" s="30" t="s">
        <v>36</v>
      </c>
      <c r="B43" s="1">
        <f ca="1">IFERROR(__xludf.DUMMYFUNCTION("SPLIT(A39,""-"")"),51409501)</f>
        <v>51409501</v>
      </c>
      <c r="C43" s="1" t="str">
        <f ca="1">IFERROR(__xludf.DUMMYFUNCTION("""COMPUTED_VALUE"""),"Otros")</f>
        <v>Otros</v>
      </c>
      <c r="D43" s="1"/>
      <c r="E43" s="1"/>
      <c r="F43" s="1"/>
      <c r="G43" s="1"/>
      <c r="H43" s="1"/>
      <c r="I43" s="1"/>
      <c r="J43" s="1"/>
      <c r="K43" s="1"/>
      <c r="L43" s="1"/>
      <c r="M43" s="1"/>
      <c r="N43" s="1"/>
      <c r="O43" s="1"/>
      <c r="P43" s="1"/>
      <c r="Q43" s="1"/>
      <c r="R43" s="1"/>
      <c r="S43" s="1"/>
      <c r="T43" s="1"/>
      <c r="U43" s="1"/>
    </row>
    <row r="44" spans="1:21" ht="12.75" customHeight="1" x14ac:dyDescent="0.35">
      <c r="A44" s="30" t="s">
        <v>37</v>
      </c>
      <c r="B44" s="1">
        <f ca="1">IFERROR(__xludf.DUMMYFUNCTION("SPLIT(A40,""-"")"),51451001)</f>
        <v>51451001</v>
      </c>
      <c r="C44" s="1" t="str">
        <f ca="1">IFERROR(__xludf.DUMMYFUNCTION("""COMPUTED_VALUE"""),"Mantenimientos ")</f>
        <v xml:space="preserve">Mantenimientos </v>
      </c>
      <c r="D44" s="1" t="str">
        <f ca="1">IFERROR(__xludf.DUMMYFUNCTION("""COMPUTED_VALUE""")," Arreglos recepción")</f>
        <v xml:space="preserve"> Arreglos recepción</v>
      </c>
      <c r="E44" s="1"/>
      <c r="F44" s="1"/>
      <c r="G44" s="1"/>
      <c r="H44" s="1"/>
      <c r="I44" s="1"/>
      <c r="J44" s="1"/>
      <c r="K44" s="1"/>
      <c r="L44" s="1"/>
      <c r="M44" s="1"/>
      <c r="N44" s="1"/>
      <c r="O44" s="1"/>
      <c r="P44" s="1"/>
      <c r="Q44" s="1"/>
      <c r="R44" s="1"/>
      <c r="S44" s="1"/>
      <c r="T44" s="1"/>
      <c r="U44" s="1"/>
    </row>
    <row r="45" spans="1:21" ht="12.75" customHeight="1" x14ac:dyDescent="0.35">
      <c r="A45" s="30" t="s">
        <v>38</v>
      </c>
      <c r="B45" s="1">
        <f ca="1">IFERROR(__xludf.DUMMYFUNCTION("SPLIT(A41,""-"")"),51452501)</f>
        <v>51452501</v>
      </c>
      <c r="C45" s="1" t="str">
        <f ca="1">IFERROR(__xludf.DUMMYFUNCTION("""COMPUTED_VALUE"""),"Mantenimiento ")</f>
        <v xml:space="preserve">Mantenimiento </v>
      </c>
      <c r="D45" s="1" t="str">
        <f ca="1">IFERROR(__xludf.DUMMYFUNCTION("""COMPUTED_VALUE""")," Equipo de computación y comunicación")</f>
        <v xml:space="preserve"> Equipo de computación y comunicación</v>
      </c>
      <c r="E45" s="1"/>
      <c r="F45" s="1"/>
      <c r="G45" s="1"/>
      <c r="H45" s="1"/>
      <c r="I45" s="1"/>
      <c r="J45" s="1"/>
      <c r="K45" s="1"/>
      <c r="L45" s="1"/>
      <c r="M45" s="1"/>
      <c r="N45" s="1"/>
      <c r="O45" s="1"/>
      <c r="P45" s="1"/>
      <c r="Q45" s="1"/>
      <c r="R45" s="1"/>
      <c r="S45" s="1"/>
      <c r="T45" s="1"/>
      <c r="U45" s="1"/>
    </row>
    <row r="46" spans="1:21" ht="12.75" customHeight="1" x14ac:dyDescent="0.35">
      <c r="A46" s="30" t="s">
        <v>39</v>
      </c>
      <c r="B46" s="1">
        <f ca="1">IFERROR(__xludf.DUMMYFUNCTION("SPLIT(A42,""-"")"),51452502)</f>
        <v>51452502</v>
      </c>
      <c r="C46" s="1" t="str">
        <f ca="1">IFERROR(__xludf.DUMMYFUNCTION("""COMPUTED_VALUE"""),"Renovación y adquisición de equipos")</f>
        <v>Renovación y adquisición de equipos</v>
      </c>
      <c r="D46" s="1"/>
      <c r="E46" s="1"/>
      <c r="F46" s="1"/>
      <c r="G46" s="1"/>
      <c r="H46" s="1"/>
      <c r="I46" s="1"/>
      <c r="J46" s="1"/>
      <c r="K46" s="1"/>
      <c r="L46" s="1"/>
      <c r="M46" s="1"/>
      <c r="N46" s="1"/>
      <c r="O46" s="1"/>
      <c r="P46" s="1"/>
      <c r="Q46" s="1"/>
      <c r="R46" s="1"/>
      <c r="S46" s="1"/>
      <c r="T46" s="1"/>
      <c r="U46" s="1"/>
    </row>
    <row r="47" spans="1:21" ht="12.75" customHeight="1" x14ac:dyDescent="0.35">
      <c r="A47" s="30" t="s">
        <v>40</v>
      </c>
      <c r="B47" s="1">
        <f ca="1">IFERROR(__xludf.DUMMYFUNCTION("SPLIT(A43,""-"")"),51454001)</f>
        <v>51454001</v>
      </c>
      <c r="C47" s="1" t="str">
        <f ca="1">IFERROR(__xludf.DUMMYFUNCTION("""COMPUTED_VALUE"""),"Flota y equipo de transporte")</f>
        <v>Flota y equipo de transporte</v>
      </c>
      <c r="D47" s="1"/>
      <c r="E47" s="1"/>
      <c r="F47" s="1"/>
      <c r="G47" s="1"/>
      <c r="H47" s="1"/>
      <c r="I47" s="1"/>
      <c r="J47" s="1"/>
      <c r="K47" s="1"/>
      <c r="L47" s="1"/>
      <c r="M47" s="1"/>
      <c r="N47" s="1"/>
      <c r="O47" s="1"/>
      <c r="P47" s="1"/>
      <c r="Q47" s="1"/>
      <c r="R47" s="1"/>
      <c r="S47" s="1"/>
      <c r="T47" s="1"/>
      <c r="U47" s="1"/>
    </row>
    <row r="48" spans="1:21" ht="12.75" customHeight="1" x14ac:dyDescent="0.35">
      <c r="A48" s="30" t="s">
        <v>41</v>
      </c>
      <c r="B48" s="1">
        <f ca="1">IFERROR(__xludf.DUMMYFUNCTION("SPLIT(A44,""-"")"),51501501)</f>
        <v>51501501</v>
      </c>
      <c r="C48" s="1" t="str">
        <f ca="1">IFERROR(__xludf.DUMMYFUNCTION("""COMPUTED_VALUE"""),"Reparaciones locativas")</f>
        <v>Reparaciones locativas</v>
      </c>
      <c r="D48" s="1"/>
      <c r="E48" s="1"/>
      <c r="F48" s="1"/>
      <c r="G48" s="1"/>
      <c r="H48" s="1"/>
      <c r="I48" s="1"/>
      <c r="J48" s="1"/>
      <c r="K48" s="1"/>
      <c r="L48" s="1"/>
      <c r="M48" s="1"/>
      <c r="N48" s="1"/>
      <c r="O48" s="1"/>
      <c r="P48" s="1"/>
      <c r="Q48" s="1"/>
      <c r="R48" s="1"/>
      <c r="S48" s="1"/>
      <c r="T48" s="1"/>
      <c r="U48" s="1"/>
    </row>
    <row r="49" spans="1:21" ht="12.75" customHeight="1" x14ac:dyDescent="0.35">
      <c r="A49" s="30" t="s">
        <v>42</v>
      </c>
      <c r="B49" s="1">
        <f ca="1">IFERROR(__xludf.DUMMYFUNCTION("SPLIT(A45,""-"")"),51550501)</f>
        <v>51550501</v>
      </c>
      <c r="C49" s="1" t="str">
        <f ca="1">IFERROR(__xludf.DUMMYFUNCTION("""COMPUTED_VALUE"""),"Gastos de viaje ")</f>
        <v xml:space="preserve">Gastos de viaje </v>
      </c>
      <c r="D49" s="1" t="str">
        <f ca="1">IFERROR(__xludf.DUMMYFUNCTION("""COMPUTED_VALUE""")," Alojamiento y manutención")</f>
        <v xml:space="preserve"> Alojamiento y manutención</v>
      </c>
      <c r="E49" s="1"/>
      <c r="F49" s="1"/>
      <c r="G49" s="1"/>
      <c r="H49" s="1"/>
      <c r="I49" s="1"/>
      <c r="J49" s="1"/>
      <c r="K49" s="1"/>
      <c r="L49" s="1"/>
      <c r="M49" s="1"/>
      <c r="N49" s="1"/>
      <c r="O49" s="1"/>
      <c r="P49" s="1"/>
      <c r="Q49" s="1"/>
      <c r="R49" s="1"/>
      <c r="S49" s="1"/>
      <c r="T49" s="1"/>
      <c r="U49" s="1"/>
    </row>
    <row r="50" spans="1:21" ht="12.75" customHeight="1" x14ac:dyDescent="0.35">
      <c r="A50" s="30" t="s">
        <v>43</v>
      </c>
      <c r="B50" s="1">
        <f ca="1">IFERROR(__xludf.DUMMYFUNCTION("SPLIT(A46,""-"")"),51551501)</f>
        <v>51551501</v>
      </c>
      <c r="C50" s="1" t="str">
        <f ca="1">IFERROR(__xludf.DUMMYFUNCTION("""COMPUTED_VALUE"""),"Gastos de viaje ")</f>
        <v xml:space="preserve">Gastos de viaje </v>
      </c>
      <c r="D50" s="1" t="str">
        <f ca="1">IFERROR(__xludf.DUMMYFUNCTION("""COMPUTED_VALUE""")," Pasajes aéreos")</f>
        <v xml:space="preserve"> Pasajes aéreos</v>
      </c>
      <c r="E50" s="1"/>
      <c r="F50" s="1"/>
      <c r="G50" s="1"/>
      <c r="H50" s="1"/>
      <c r="I50" s="1"/>
      <c r="J50" s="1"/>
      <c r="K50" s="1"/>
      <c r="L50" s="1"/>
      <c r="M50" s="1"/>
      <c r="N50" s="1"/>
      <c r="O50" s="1"/>
      <c r="P50" s="1"/>
      <c r="Q50" s="1"/>
      <c r="R50" s="1"/>
      <c r="S50" s="1"/>
      <c r="T50" s="1"/>
      <c r="U50" s="1"/>
    </row>
    <row r="51" spans="1:21" ht="12.75" customHeight="1" x14ac:dyDescent="0.35">
      <c r="A51" s="30" t="s">
        <v>44</v>
      </c>
      <c r="B51" s="1">
        <f ca="1">IFERROR(__xludf.DUMMYFUNCTION("SPLIT(A47,""-"")"),51552001)</f>
        <v>51552001</v>
      </c>
      <c r="C51" s="1" t="str">
        <f ca="1">IFERROR(__xludf.DUMMYFUNCTION("""COMPUTED_VALUE"""),"Gastos de viaje ")</f>
        <v xml:space="preserve">Gastos de viaje </v>
      </c>
      <c r="D51" s="1" t="str">
        <f ca="1">IFERROR(__xludf.DUMMYFUNCTION("""COMPUTED_VALUE""")," Pasajes terrestres")</f>
        <v xml:space="preserve"> Pasajes terrestres</v>
      </c>
      <c r="E51" s="1"/>
      <c r="F51" s="1"/>
      <c r="G51" s="1"/>
      <c r="H51" s="1"/>
      <c r="I51" s="1"/>
      <c r="J51" s="1"/>
      <c r="K51" s="1"/>
      <c r="L51" s="1"/>
      <c r="M51" s="1"/>
      <c r="N51" s="1"/>
      <c r="O51" s="1"/>
      <c r="P51" s="1"/>
      <c r="Q51" s="1"/>
      <c r="R51" s="1"/>
      <c r="S51" s="1"/>
      <c r="T51" s="1"/>
      <c r="U51" s="1"/>
    </row>
    <row r="52" spans="1:21" ht="12.75" customHeight="1" x14ac:dyDescent="0.35">
      <c r="A52" s="30" t="s">
        <v>45</v>
      </c>
      <c r="B52" s="1">
        <f ca="1">IFERROR(__xludf.DUMMYFUNCTION("SPLIT(A48,""-"")"),51952501)</f>
        <v>51952501</v>
      </c>
      <c r="C52" s="1" t="str">
        <f ca="1">IFERROR(__xludf.DUMMYFUNCTION("""COMPUTED_VALUE"""),"Elementos de aseo y cafetería")</f>
        <v>Elementos de aseo y cafetería</v>
      </c>
      <c r="D52" s="1"/>
      <c r="E52" s="1"/>
      <c r="F52" s="1"/>
      <c r="G52" s="1"/>
      <c r="H52" s="1"/>
      <c r="I52" s="1"/>
      <c r="J52" s="1"/>
      <c r="K52" s="1"/>
      <c r="L52" s="1"/>
      <c r="M52" s="1"/>
      <c r="N52" s="1"/>
      <c r="O52" s="1"/>
      <c r="P52" s="1"/>
      <c r="Q52" s="1"/>
      <c r="R52" s="1"/>
      <c r="S52" s="1"/>
      <c r="T52" s="1"/>
      <c r="U52" s="1"/>
    </row>
    <row r="53" spans="1:21" ht="12.75" customHeight="1" x14ac:dyDescent="0.35">
      <c r="A53" s="30" t="s">
        <v>46</v>
      </c>
      <c r="B53" s="1">
        <f ca="1">IFERROR(__xludf.DUMMYFUNCTION("SPLIT(A49,""-"")"),51953001)</f>
        <v>51953001</v>
      </c>
      <c r="C53" s="1" t="str">
        <f ca="1">IFERROR(__xludf.DUMMYFUNCTION("""COMPUTED_VALUE"""),"Útiles papelería y fotocopias")</f>
        <v>Útiles papelería y fotocopias</v>
      </c>
      <c r="D53" s="1"/>
      <c r="E53" s="1"/>
      <c r="F53" s="1"/>
      <c r="G53" s="1"/>
      <c r="H53" s="1"/>
      <c r="I53" s="1"/>
      <c r="J53" s="1"/>
      <c r="K53" s="1"/>
      <c r="L53" s="1"/>
      <c r="M53" s="1"/>
      <c r="N53" s="1"/>
      <c r="O53" s="1"/>
      <c r="P53" s="1"/>
      <c r="Q53" s="1"/>
      <c r="R53" s="1"/>
      <c r="S53" s="1"/>
      <c r="T53" s="1"/>
      <c r="U53" s="1"/>
    </row>
    <row r="54" spans="1:21" ht="12.75" customHeight="1" x14ac:dyDescent="0.35">
      <c r="A54" s="30" t="s">
        <v>47</v>
      </c>
      <c r="B54" s="1">
        <f ca="1">IFERROR(__xludf.DUMMYFUNCTION("SPLIT(A50,""-"")"),51953501)</f>
        <v>51953501</v>
      </c>
      <c r="C54" s="1" t="str">
        <f ca="1">IFERROR(__xludf.DUMMYFUNCTION("""COMPUTED_VALUE"""),"Combustibles y lubricantes")</f>
        <v>Combustibles y lubricantes</v>
      </c>
      <c r="D54" s="1"/>
      <c r="E54" s="1"/>
      <c r="F54" s="1"/>
      <c r="G54" s="1"/>
      <c r="H54" s="1"/>
      <c r="I54" s="1"/>
      <c r="J54" s="1"/>
      <c r="K54" s="1"/>
      <c r="L54" s="1"/>
      <c r="M54" s="1"/>
      <c r="N54" s="1"/>
      <c r="O54" s="1"/>
      <c r="P54" s="1"/>
      <c r="Q54" s="1"/>
      <c r="R54" s="1"/>
      <c r="S54" s="1"/>
      <c r="T54" s="1"/>
      <c r="U54" s="1"/>
    </row>
    <row r="55" spans="1:21" ht="12.75" customHeight="1" x14ac:dyDescent="0.35">
      <c r="A55" s="30" t="s">
        <v>48</v>
      </c>
      <c r="B55" s="1">
        <f ca="1">IFERROR(__xludf.DUMMYFUNCTION("SPLIT(A51,""-"")"),51954501)</f>
        <v>51954501</v>
      </c>
      <c r="C55" s="1" t="str">
        <f ca="1">IFERROR(__xludf.DUMMYFUNCTION("""COMPUTED_VALUE"""),"Taxis y buses")</f>
        <v>Taxis y buses</v>
      </c>
      <c r="D55" s="1"/>
      <c r="E55" s="1"/>
      <c r="F55" s="1"/>
      <c r="G55" s="1"/>
      <c r="H55" s="1"/>
      <c r="I55" s="1"/>
      <c r="J55" s="1"/>
      <c r="K55" s="1"/>
      <c r="L55" s="1"/>
      <c r="M55" s="1"/>
      <c r="N55" s="1"/>
      <c r="O55" s="1"/>
      <c r="P55" s="1"/>
      <c r="Q55" s="1"/>
      <c r="R55" s="1"/>
      <c r="S55" s="1"/>
      <c r="T55" s="1"/>
      <c r="U55" s="1"/>
    </row>
    <row r="56" spans="1:21" ht="12.75" customHeight="1" x14ac:dyDescent="0.35">
      <c r="A56" s="30" t="s">
        <v>49</v>
      </c>
      <c r="B56" s="1">
        <f ca="1">IFERROR(__xludf.DUMMYFUNCTION("SPLIT(A52,""-"")"),51956001)</f>
        <v>51956001</v>
      </c>
      <c r="C56" s="1" t="str">
        <f ca="1">IFERROR(__xludf.DUMMYFUNCTION("""COMPUTED_VALUE"""),"Casino y restaurante")</f>
        <v>Casino y restaurante</v>
      </c>
      <c r="D56" s="1"/>
      <c r="E56" s="1"/>
      <c r="F56" s="1"/>
      <c r="G56" s="1"/>
      <c r="H56" s="1"/>
      <c r="I56" s="1"/>
      <c r="J56" s="1"/>
      <c r="K56" s="1"/>
      <c r="L56" s="1"/>
      <c r="M56" s="1"/>
      <c r="N56" s="1"/>
      <c r="O56" s="1"/>
      <c r="P56" s="1"/>
      <c r="Q56" s="1"/>
      <c r="R56" s="1"/>
      <c r="S56" s="1"/>
      <c r="T56" s="1"/>
      <c r="U56" s="1"/>
    </row>
    <row r="57" spans="1:21" ht="12.75" customHeight="1" x14ac:dyDescent="0.35">
      <c r="A57" s="30" t="s">
        <v>50</v>
      </c>
      <c r="B57" s="1">
        <f ca="1">IFERROR(__xludf.DUMMYFUNCTION("SPLIT(A53,""-"")"),51956501)</f>
        <v>51956501</v>
      </c>
      <c r="C57" s="1" t="str">
        <f ca="1">IFERROR(__xludf.DUMMYFUNCTION("""COMPUTED_VALUE"""),"Parqueaderos")</f>
        <v>Parqueaderos</v>
      </c>
      <c r="D57" s="1"/>
      <c r="E57" s="1"/>
      <c r="F57" s="1"/>
      <c r="G57" s="1"/>
      <c r="H57" s="1"/>
      <c r="I57" s="1"/>
      <c r="J57" s="1"/>
      <c r="K57" s="1"/>
      <c r="L57" s="1"/>
      <c r="M57" s="1"/>
      <c r="N57" s="1"/>
      <c r="O57" s="1"/>
      <c r="P57" s="1"/>
      <c r="Q57" s="1"/>
      <c r="R57" s="1"/>
      <c r="S57" s="1"/>
      <c r="T57" s="1"/>
      <c r="U57" s="1"/>
    </row>
    <row r="58" spans="1:21" ht="12.75" customHeight="1" x14ac:dyDescent="0.35">
      <c r="A58" s="30" t="s">
        <v>51</v>
      </c>
      <c r="B58" s="1">
        <f ca="1">IFERROR(__xludf.DUMMYFUNCTION("SPLIT(A54,""-"")"),519566)</f>
        <v>519566</v>
      </c>
      <c r="C58" s="1" t="str">
        <f ca="1">IFERROR(__xludf.DUMMYFUNCTION("""COMPUTED_VALUE"""),"Peajes")</f>
        <v>Peajes</v>
      </c>
      <c r="D58" s="1"/>
      <c r="E58" s="1"/>
      <c r="F58" s="1"/>
      <c r="G58" s="1"/>
      <c r="H58" s="1"/>
      <c r="I58" s="1"/>
      <c r="J58" s="1"/>
      <c r="K58" s="1"/>
      <c r="L58" s="1"/>
      <c r="M58" s="1"/>
      <c r="N58" s="1"/>
      <c r="O58" s="1"/>
      <c r="P58" s="1"/>
      <c r="Q58" s="1"/>
      <c r="R58" s="1"/>
      <c r="S58" s="1"/>
      <c r="T58" s="1"/>
      <c r="U58" s="1"/>
    </row>
    <row r="59" spans="1:21" ht="12.75" customHeight="1" x14ac:dyDescent="0.35">
      <c r="A59" s="30" t="s">
        <v>52</v>
      </c>
      <c r="B59" s="1">
        <f ca="1">IFERROR(__xludf.DUMMYFUNCTION("SPLIT(A55,""-"")"),519592)</f>
        <v>519592</v>
      </c>
      <c r="C59" s="1" t="str">
        <f ca="1">IFERROR(__xludf.DUMMYFUNCTION("""COMPUTED_VALUE"""),"Almuerzos y refrigerios")</f>
        <v>Almuerzos y refrigerios</v>
      </c>
      <c r="D59" s="1"/>
      <c r="E59" s="1"/>
      <c r="F59" s="1"/>
      <c r="G59" s="1"/>
      <c r="H59" s="1"/>
      <c r="I59" s="1"/>
      <c r="J59" s="1"/>
      <c r="K59" s="1"/>
      <c r="L59" s="1"/>
      <c r="M59" s="1"/>
      <c r="N59" s="1"/>
      <c r="O59" s="1"/>
      <c r="P59" s="1"/>
      <c r="Q59" s="1"/>
      <c r="R59" s="1"/>
      <c r="S59" s="1"/>
      <c r="T59" s="1"/>
      <c r="U59" s="1"/>
    </row>
    <row r="60" spans="1:21" ht="12.75" customHeight="1" x14ac:dyDescent="0.35">
      <c r="A60" s="30" t="s">
        <v>53</v>
      </c>
      <c r="B60" s="1">
        <f ca="1">IFERROR(__xludf.DUMMYFUNCTION("SPLIT(A56,""-"")"),51959501)</f>
        <v>51959501</v>
      </c>
      <c r="C60" s="1" t="str">
        <f ca="1">IFERROR(__xludf.DUMMYFUNCTION("""COMPUTED_VALUE"""),"Apoyos e inscripciones")</f>
        <v>Apoyos e inscripciones</v>
      </c>
      <c r="D60" s="1"/>
      <c r="E60" s="1"/>
      <c r="F60" s="1"/>
      <c r="G60" s="1"/>
      <c r="H60" s="1"/>
      <c r="I60" s="1"/>
      <c r="J60" s="1"/>
      <c r="K60" s="1"/>
      <c r="L60" s="1"/>
      <c r="M60" s="1"/>
      <c r="N60" s="1"/>
      <c r="O60" s="1"/>
      <c r="P60" s="1"/>
      <c r="Q60" s="1"/>
      <c r="R60" s="1"/>
      <c r="S60" s="1"/>
      <c r="T60" s="1"/>
      <c r="U60" s="1"/>
    </row>
    <row r="61" spans="1:21" ht="12.75" customHeight="1" x14ac:dyDescent="0.35">
      <c r="A61" s="30" t="s">
        <v>54</v>
      </c>
      <c r="B61" s="1">
        <f ca="1">IFERROR(__xludf.DUMMYFUNCTION("SPLIT(A57,""-"")"),519596)</f>
        <v>519596</v>
      </c>
      <c r="C61" s="1" t="str">
        <f ca="1">IFERROR(__xludf.DUMMYFUNCTION("""COMPUTED_VALUE"""),"Premiacion")</f>
        <v>Premiacion</v>
      </c>
      <c r="D61" s="1"/>
      <c r="E61" s="1"/>
      <c r="F61" s="1"/>
      <c r="G61" s="1"/>
      <c r="H61" s="1"/>
      <c r="I61" s="1"/>
      <c r="J61" s="1"/>
      <c r="K61" s="1"/>
      <c r="L61" s="1"/>
      <c r="M61" s="1"/>
      <c r="N61" s="1"/>
      <c r="O61" s="1"/>
      <c r="P61" s="1"/>
      <c r="Q61" s="1"/>
      <c r="R61" s="1"/>
      <c r="S61" s="1"/>
      <c r="T61" s="1"/>
      <c r="U61" s="1"/>
    </row>
    <row r="62" spans="1:21" ht="12.75" customHeight="1" x14ac:dyDescent="0.35">
      <c r="A62" s="30" t="s">
        <v>55</v>
      </c>
      <c r="B62" s="1">
        <f ca="1">IFERROR(__xludf.DUMMYFUNCTION("SPLIT(A58,""-"")"),519597)</f>
        <v>519597</v>
      </c>
      <c r="C62" s="1" t="str">
        <f ca="1">IFERROR(__xludf.DUMMYFUNCTION("""COMPUTED_VALUE"""),"Gastos varios eventos")</f>
        <v>Gastos varios eventos</v>
      </c>
      <c r="D62" s="1"/>
      <c r="E62" s="1"/>
      <c r="F62" s="1"/>
      <c r="G62" s="1"/>
      <c r="H62" s="1"/>
      <c r="I62" s="1"/>
      <c r="J62" s="1"/>
      <c r="K62" s="1"/>
      <c r="L62" s="1"/>
      <c r="M62" s="1"/>
      <c r="N62" s="1"/>
      <c r="O62" s="1"/>
      <c r="P62" s="1"/>
      <c r="Q62" s="1"/>
      <c r="R62" s="1"/>
      <c r="S62" s="1"/>
      <c r="T62" s="1"/>
      <c r="U62" s="1"/>
    </row>
    <row r="63" spans="1:21" ht="12.75" customHeight="1" x14ac:dyDescent="0.35">
      <c r="A63" s="30" t="s">
        <v>56</v>
      </c>
      <c r="B63" s="1">
        <f ca="1">IFERROR(__xludf.DUMMYFUNCTION("SPLIT(A59,""-"")"),519598)</f>
        <v>519598</v>
      </c>
      <c r="C63" s="1" t="str">
        <f ca="1">IFERROR(__xludf.DUMMYFUNCTION("""COMPUTED_VALUE"""),"Implementos deportivos")</f>
        <v>Implementos deportivos</v>
      </c>
      <c r="D63" s="1"/>
      <c r="E63" s="1"/>
      <c r="F63" s="1"/>
      <c r="G63" s="1"/>
      <c r="H63" s="1"/>
      <c r="I63" s="1"/>
      <c r="J63" s="1"/>
      <c r="K63" s="1"/>
      <c r="L63" s="1"/>
      <c r="M63" s="1"/>
      <c r="N63" s="1"/>
      <c r="O63" s="1"/>
      <c r="P63" s="1"/>
      <c r="Q63" s="1"/>
      <c r="R63" s="1"/>
      <c r="S63" s="1"/>
      <c r="T63" s="1"/>
      <c r="U63" s="1"/>
    </row>
    <row r="64" spans="1:21" ht="12.75" customHeight="1" x14ac:dyDescent="0.35">
      <c r="A64" s="30" t="s">
        <v>57</v>
      </c>
      <c r="B64" s="1">
        <f ca="1">IFERROR(__xludf.DUMMYFUNCTION("SPLIT(A60,""-"")"),53050501)</f>
        <v>53050501</v>
      </c>
      <c r="C64" s="1" t="str">
        <f ca="1">IFERROR(__xludf.DUMMYFUNCTION("""COMPUTED_VALUE"""),"Gastos bancarios")</f>
        <v>Gastos bancarios</v>
      </c>
      <c r="D64" s="1"/>
      <c r="E64" s="1"/>
      <c r="F64" s="1"/>
      <c r="G64" s="1"/>
      <c r="H64" s="1"/>
      <c r="I64" s="1"/>
      <c r="J64" s="1"/>
      <c r="K64" s="1"/>
      <c r="L64" s="1"/>
      <c r="M64" s="1"/>
      <c r="N64" s="1"/>
      <c r="O64" s="1"/>
      <c r="P64" s="1"/>
      <c r="Q64" s="1"/>
      <c r="R64" s="1"/>
      <c r="S64" s="1"/>
      <c r="T64" s="1"/>
      <c r="U64" s="1"/>
    </row>
    <row r="65" spans="1:21" ht="12.75" customHeight="1" x14ac:dyDescent="0.25">
      <c r="A65" s="1"/>
      <c r="B65" s="1"/>
      <c r="C65" s="1"/>
      <c r="D65" s="1"/>
      <c r="E65" s="1"/>
      <c r="F65" s="1"/>
      <c r="G65" s="1"/>
      <c r="H65" s="1"/>
      <c r="I65" s="1"/>
      <c r="J65" s="1"/>
      <c r="K65" s="1"/>
      <c r="L65" s="1"/>
      <c r="M65" s="1"/>
      <c r="N65" s="1"/>
      <c r="O65" s="1"/>
      <c r="P65" s="1"/>
      <c r="Q65" s="1"/>
      <c r="R65" s="1"/>
      <c r="S65" s="1"/>
      <c r="T65" s="1"/>
      <c r="U65" s="1"/>
    </row>
    <row r="66" spans="1:21" ht="12.75" customHeight="1" x14ac:dyDescent="0.25">
      <c r="A66" s="1"/>
      <c r="B66" s="1"/>
      <c r="C66" s="1"/>
      <c r="D66" s="1"/>
      <c r="E66" s="1"/>
      <c r="F66" s="1"/>
      <c r="G66" s="1"/>
      <c r="H66" s="1"/>
      <c r="I66" s="1"/>
      <c r="J66" s="1"/>
      <c r="K66" s="1"/>
      <c r="L66" s="1"/>
      <c r="M66" s="1"/>
      <c r="N66" s="1"/>
      <c r="O66" s="1"/>
      <c r="P66" s="1"/>
      <c r="Q66" s="1"/>
      <c r="R66" s="1"/>
      <c r="S66" s="1"/>
      <c r="T66" s="1"/>
      <c r="U66" s="1"/>
    </row>
    <row r="67" spans="1:21" ht="12.75" customHeight="1" x14ac:dyDescent="0.25">
      <c r="A67" s="1"/>
      <c r="B67" s="1"/>
      <c r="C67" s="1"/>
      <c r="D67" s="1"/>
      <c r="E67" s="1"/>
      <c r="F67" s="1"/>
      <c r="G67" s="1"/>
      <c r="H67" s="1"/>
      <c r="I67" s="1"/>
      <c r="J67" s="1"/>
      <c r="K67" s="1"/>
      <c r="L67" s="1"/>
      <c r="M67" s="1"/>
      <c r="N67" s="1"/>
      <c r="O67" s="1"/>
      <c r="P67" s="1"/>
      <c r="Q67" s="1"/>
      <c r="R67" s="1"/>
      <c r="S67" s="1"/>
      <c r="T67" s="1"/>
      <c r="U67" s="1"/>
    </row>
    <row r="68" spans="1:21" ht="12.75" customHeight="1" x14ac:dyDescent="0.25">
      <c r="A68" s="1"/>
      <c r="B68" s="1"/>
      <c r="C68" s="1"/>
      <c r="D68" s="1"/>
      <c r="E68" s="1"/>
      <c r="F68" s="1"/>
      <c r="G68" s="1"/>
      <c r="H68" s="1"/>
      <c r="I68" s="1"/>
      <c r="J68" s="1"/>
      <c r="K68" s="1"/>
      <c r="L68" s="1"/>
      <c r="M68" s="1"/>
      <c r="N68" s="1"/>
      <c r="O68" s="1"/>
      <c r="P68" s="1"/>
      <c r="Q68" s="1"/>
      <c r="R68" s="1"/>
      <c r="S68" s="1"/>
      <c r="T68" s="1"/>
      <c r="U68" s="1"/>
    </row>
    <row r="69" spans="1:21" ht="12.75" customHeight="1" x14ac:dyDescent="0.25">
      <c r="A69" s="1"/>
      <c r="B69" s="1"/>
      <c r="C69" s="1"/>
      <c r="D69" s="1"/>
      <c r="E69" s="1"/>
      <c r="F69" s="1"/>
      <c r="G69" s="1"/>
      <c r="H69" s="1"/>
      <c r="I69" s="1"/>
      <c r="J69" s="1"/>
      <c r="K69" s="1"/>
      <c r="L69" s="1"/>
      <c r="M69" s="1"/>
      <c r="N69" s="1"/>
      <c r="O69" s="1"/>
      <c r="P69" s="1"/>
      <c r="Q69" s="1"/>
      <c r="R69" s="1"/>
      <c r="S69" s="1"/>
      <c r="T69" s="1"/>
      <c r="U69" s="1"/>
    </row>
    <row r="70" spans="1:21" ht="12.75" customHeight="1" x14ac:dyDescent="0.25">
      <c r="A70" s="1"/>
      <c r="B70" s="1"/>
      <c r="C70" s="1"/>
      <c r="D70" s="1"/>
      <c r="E70" s="1"/>
      <c r="F70" s="1"/>
      <c r="G70" s="1"/>
      <c r="H70" s="1"/>
      <c r="I70" s="1"/>
      <c r="J70" s="1"/>
      <c r="K70" s="1"/>
      <c r="L70" s="1"/>
      <c r="M70" s="1"/>
      <c r="N70" s="1"/>
      <c r="O70" s="1"/>
      <c r="P70" s="1"/>
      <c r="Q70" s="1"/>
      <c r="R70" s="1"/>
      <c r="S70" s="1"/>
      <c r="T70" s="1"/>
      <c r="U70" s="1"/>
    </row>
    <row r="71" spans="1:21" ht="12.75" customHeight="1" x14ac:dyDescent="0.25">
      <c r="A71" s="1"/>
      <c r="B71" s="1"/>
      <c r="C71" s="1"/>
      <c r="D71" s="1"/>
      <c r="E71" s="1"/>
      <c r="F71" s="1"/>
      <c r="G71" s="1"/>
      <c r="H71" s="1"/>
      <c r="I71" s="1"/>
      <c r="J71" s="1"/>
      <c r="K71" s="1"/>
      <c r="L71" s="1"/>
      <c r="M71" s="1"/>
      <c r="N71" s="1"/>
      <c r="O71" s="1"/>
      <c r="P71" s="1"/>
      <c r="Q71" s="1"/>
      <c r="R71" s="1"/>
      <c r="S71" s="1"/>
      <c r="T71" s="1"/>
      <c r="U71" s="1"/>
    </row>
    <row r="72" spans="1:21" ht="12.75" customHeight="1" x14ac:dyDescent="0.25">
      <c r="A72" s="1"/>
      <c r="B72" s="1"/>
      <c r="C72" s="1"/>
      <c r="D72" s="1"/>
      <c r="E72" s="1"/>
      <c r="F72" s="1"/>
      <c r="G72" s="1"/>
      <c r="H72" s="1"/>
      <c r="I72" s="1"/>
      <c r="J72" s="1"/>
      <c r="K72" s="1"/>
      <c r="L72" s="1"/>
      <c r="M72" s="1"/>
      <c r="N72" s="1"/>
      <c r="O72" s="1"/>
      <c r="P72" s="1"/>
      <c r="Q72" s="1"/>
      <c r="R72" s="1"/>
      <c r="S72" s="1"/>
      <c r="T72" s="1"/>
      <c r="U72" s="1"/>
    </row>
    <row r="73" spans="1:21" ht="12.75" customHeight="1" x14ac:dyDescent="0.25">
      <c r="A73" s="1"/>
      <c r="B73" s="1"/>
      <c r="C73" s="1"/>
      <c r="D73" s="1"/>
      <c r="E73" s="1"/>
      <c r="F73" s="1"/>
      <c r="G73" s="1"/>
      <c r="H73" s="1"/>
      <c r="I73" s="1"/>
      <c r="J73" s="1"/>
      <c r="K73" s="1"/>
      <c r="L73" s="1"/>
      <c r="M73" s="1"/>
      <c r="N73" s="1"/>
      <c r="O73" s="1"/>
      <c r="P73" s="1"/>
      <c r="Q73" s="1"/>
      <c r="R73" s="1"/>
      <c r="S73" s="1"/>
      <c r="T73" s="1"/>
      <c r="U73" s="1"/>
    </row>
    <row r="74" spans="1:21" ht="12.75" customHeight="1" x14ac:dyDescent="0.25">
      <c r="A74" s="1"/>
      <c r="B74" s="1"/>
      <c r="C74" s="1"/>
      <c r="D74" s="1"/>
      <c r="E74" s="1"/>
      <c r="F74" s="1"/>
      <c r="G74" s="1"/>
      <c r="H74" s="1"/>
      <c r="I74" s="1"/>
      <c r="J74" s="1"/>
      <c r="K74" s="1"/>
      <c r="L74" s="1"/>
      <c r="M74" s="1"/>
      <c r="N74" s="1"/>
      <c r="O74" s="1"/>
      <c r="P74" s="1"/>
      <c r="Q74" s="1"/>
      <c r="R74" s="1"/>
      <c r="S74" s="1"/>
      <c r="T74" s="1"/>
      <c r="U74" s="1"/>
    </row>
    <row r="75" spans="1:21" ht="12.75" customHeight="1" x14ac:dyDescent="0.25">
      <c r="A75" s="1"/>
      <c r="B75" s="1"/>
      <c r="C75" s="1"/>
      <c r="D75" s="1"/>
      <c r="E75" s="1"/>
      <c r="F75" s="1"/>
      <c r="G75" s="1"/>
      <c r="H75" s="1"/>
      <c r="I75" s="1"/>
      <c r="J75" s="1"/>
      <c r="K75" s="1"/>
      <c r="L75" s="1"/>
      <c r="M75" s="1"/>
      <c r="N75" s="1"/>
      <c r="O75" s="1"/>
      <c r="P75" s="1"/>
      <c r="Q75" s="1"/>
      <c r="R75" s="1"/>
      <c r="S75" s="1"/>
      <c r="T75" s="1"/>
      <c r="U75" s="1"/>
    </row>
    <row r="76" spans="1:21" ht="12.75" customHeight="1" x14ac:dyDescent="0.25">
      <c r="A76" s="1"/>
      <c r="B76" s="1"/>
      <c r="C76" s="1"/>
      <c r="D76" s="1"/>
      <c r="E76" s="1"/>
      <c r="F76" s="1"/>
      <c r="G76" s="1"/>
      <c r="H76" s="1"/>
      <c r="I76" s="1"/>
      <c r="J76" s="1"/>
      <c r="K76" s="1"/>
      <c r="L76" s="1"/>
      <c r="M76" s="1"/>
      <c r="N76" s="1"/>
      <c r="O76" s="1"/>
      <c r="P76" s="1"/>
      <c r="Q76" s="1"/>
      <c r="R76" s="1"/>
      <c r="S76" s="1"/>
      <c r="T76" s="1"/>
      <c r="U76" s="1"/>
    </row>
    <row r="77" spans="1:21" ht="12.75" customHeight="1" x14ac:dyDescent="0.25">
      <c r="A77" s="1"/>
      <c r="B77" s="1"/>
      <c r="C77" s="1"/>
      <c r="D77" s="1"/>
      <c r="E77" s="1"/>
      <c r="F77" s="1"/>
      <c r="G77" s="1"/>
      <c r="H77" s="1"/>
      <c r="I77" s="1"/>
      <c r="J77" s="1"/>
      <c r="K77" s="1"/>
      <c r="L77" s="1"/>
      <c r="M77" s="1"/>
      <c r="N77" s="1"/>
      <c r="O77" s="1"/>
      <c r="P77" s="1"/>
      <c r="Q77" s="1"/>
      <c r="R77" s="1"/>
      <c r="S77" s="1"/>
      <c r="T77" s="1"/>
      <c r="U77" s="1"/>
    </row>
    <row r="78" spans="1:21" ht="12.75" customHeight="1" x14ac:dyDescent="0.25">
      <c r="A78" s="1"/>
      <c r="B78" s="1"/>
      <c r="C78" s="1"/>
      <c r="D78" s="1"/>
      <c r="E78" s="1"/>
      <c r="F78" s="1"/>
      <c r="G78" s="1"/>
      <c r="H78" s="1"/>
      <c r="I78" s="1"/>
      <c r="J78" s="1"/>
      <c r="K78" s="1"/>
      <c r="L78" s="1"/>
      <c r="M78" s="1"/>
      <c r="N78" s="1"/>
      <c r="O78" s="1"/>
      <c r="P78" s="1"/>
      <c r="Q78" s="1"/>
      <c r="R78" s="1"/>
      <c r="S78" s="1"/>
      <c r="T78" s="1"/>
      <c r="U78" s="1"/>
    </row>
    <row r="79" spans="1:21" ht="12.75" customHeight="1" x14ac:dyDescent="0.25">
      <c r="A79" s="1"/>
      <c r="B79" s="1"/>
      <c r="C79" s="1"/>
      <c r="D79" s="1"/>
      <c r="E79" s="1"/>
      <c r="F79" s="1"/>
      <c r="G79" s="1"/>
      <c r="H79" s="1"/>
      <c r="I79" s="1"/>
      <c r="J79" s="1"/>
      <c r="K79" s="1"/>
      <c r="L79" s="1"/>
      <c r="M79" s="1"/>
      <c r="N79" s="1"/>
      <c r="O79" s="1"/>
      <c r="P79" s="1"/>
      <c r="Q79" s="1"/>
      <c r="R79" s="1"/>
      <c r="S79" s="1"/>
      <c r="T79" s="1"/>
      <c r="U79" s="1"/>
    </row>
    <row r="80" spans="1:21" ht="12.75" customHeight="1" x14ac:dyDescent="0.25">
      <c r="A80" s="1"/>
      <c r="B80" s="1"/>
      <c r="C80" s="1"/>
      <c r="D80" s="1"/>
      <c r="E80" s="1"/>
      <c r="F80" s="1"/>
      <c r="G80" s="1"/>
      <c r="H80" s="1"/>
      <c r="I80" s="1"/>
      <c r="J80" s="1"/>
      <c r="K80" s="1"/>
      <c r="L80" s="1"/>
      <c r="M80" s="1"/>
      <c r="N80" s="1"/>
      <c r="O80" s="1"/>
      <c r="P80" s="1"/>
      <c r="Q80" s="1"/>
      <c r="R80" s="1"/>
      <c r="S80" s="1"/>
      <c r="T80" s="1"/>
      <c r="U80" s="1"/>
    </row>
    <row r="81" spans="1:21" ht="12.75" customHeight="1" x14ac:dyDescent="0.25">
      <c r="A81" s="1"/>
      <c r="B81" s="1"/>
      <c r="C81" s="1"/>
      <c r="D81" s="1"/>
      <c r="E81" s="1"/>
      <c r="F81" s="1"/>
      <c r="G81" s="1"/>
      <c r="H81" s="1"/>
      <c r="I81" s="1"/>
      <c r="J81" s="1"/>
      <c r="K81" s="1"/>
      <c r="L81" s="1"/>
      <c r="M81" s="1"/>
      <c r="N81" s="1"/>
      <c r="O81" s="1"/>
      <c r="P81" s="1"/>
      <c r="Q81" s="1"/>
      <c r="R81" s="1"/>
      <c r="S81" s="1"/>
      <c r="T81" s="1"/>
      <c r="U81" s="1"/>
    </row>
    <row r="82" spans="1:21" ht="12.75" customHeight="1" x14ac:dyDescent="0.25">
      <c r="A82" s="1"/>
      <c r="B82" s="1"/>
      <c r="C82" s="1"/>
      <c r="D82" s="1"/>
      <c r="E82" s="1"/>
      <c r="F82" s="1"/>
      <c r="G82" s="1"/>
      <c r="H82" s="1"/>
      <c r="I82" s="1"/>
      <c r="J82" s="1"/>
      <c r="K82" s="1"/>
      <c r="L82" s="1"/>
      <c r="M82" s="1"/>
      <c r="N82" s="1"/>
      <c r="O82" s="1"/>
      <c r="P82" s="1"/>
      <c r="Q82" s="1"/>
      <c r="R82" s="1"/>
      <c r="S82" s="1"/>
      <c r="T82" s="1"/>
      <c r="U82" s="1"/>
    </row>
    <row r="83" spans="1:21" ht="12.75" customHeight="1" x14ac:dyDescent="0.25">
      <c r="A83" s="1"/>
      <c r="B83" s="1"/>
      <c r="C83" s="1"/>
      <c r="D83" s="1"/>
      <c r="E83" s="1"/>
      <c r="F83" s="1"/>
      <c r="G83" s="1"/>
      <c r="H83" s="1"/>
      <c r="I83" s="1"/>
      <c r="J83" s="1"/>
      <c r="K83" s="1"/>
      <c r="L83" s="1"/>
      <c r="M83" s="1"/>
      <c r="N83" s="1"/>
      <c r="O83" s="1"/>
      <c r="P83" s="1"/>
      <c r="Q83" s="1"/>
      <c r="R83" s="1"/>
      <c r="S83" s="1"/>
      <c r="T83" s="1"/>
      <c r="U83" s="1"/>
    </row>
    <row r="84" spans="1:21" ht="12.75" customHeight="1" x14ac:dyDescent="0.25">
      <c r="A84" s="1"/>
      <c r="B84" s="1"/>
      <c r="C84" s="1"/>
      <c r="D84" s="1"/>
      <c r="E84" s="1"/>
      <c r="F84" s="1"/>
      <c r="G84" s="1"/>
      <c r="H84" s="1"/>
      <c r="I84" s="1"/>
      <c r="J84" s="1"/>
      <c r="K84" s="1"/>
      <c r="L84" s="1"/>
      <c r="M84" s="1"/>
      <c r="N84" s="1"/>
      <c r="O84" s="1"/>
      <c r="P84" s="1"/>
      <c r="Q84" s="1"/>
      <c r="R84" s="1"/>
      <c r="S84" s="1"/>
      <c r="T84" s="1"/>
      <c r="U84" s="1"/>
    </row>
    <row r="85" spans="1:21" ht="12.75" customHeight="1" x14ac:dyDescent="0.25">
      <c r="A85" s="1"/>
      <c r="B85" s="1"/>
      <c r="C85" s="1"/>
      <c r="D85" s="1"/>
      <c r="E85" s="1"/>
      <c r="F85" s="1"/>
      <c r="G85" s="1"/>
      <c r="H85" s="1"/>
      <c r="I85" s="1"/>
      <c r="J85" s="1"/>
      <c r="K85" s="1"/>
      <c r="L85" s="1"/>
      <c r="M85" s="1"/>
      <c r="N85" s="1"/>
      <c r="O85" s="1"/>
      <c r="P85" s="1"/>
      <c r="Q85" s="1"/>
      <c r="R85" s="1"/>
      <c r="S85" s="1"/>
      <c r="T85" s="1"/>
      <c r="U85" s="1"/>
    </row>
    <row r="86" spans="1:21" ht="12.75" customHeight="1" x14ac:dyDescent="0.25">
      <c r="A86" s="1"/>
      <c r="B86" s="1"/>
      <c r="C86" s="1"/>
      <c r="D86" s="1"/>
      <c r="E86" s="1"/>
      <c r="F86" s="1"/>
      <c r="G86" s="1"/>
      <c r="H86" s="1"/>
      <c r="I86" s="1"/>
      <c r="J86" s="1"/>
      <c r="K86" s="1"/>
      <c r="L86" s="1"/>
      <c r="M86" s="1"/>
      <c r="N86" s="1"/>
      <c r="O86" s="1"/>
      <c r="P86" s="1"/>
      <c r="Q86" s="1"/>
      <c r="R86" s="1"/>
      <c r="S86" s="1"/>
      <c r="T86" s="1"/>
      <c r="U86" s="1"/>
    </row>
    <row r="87" spans="1:21" ht="12.75" customHeight="1" x14ac:dyDescent="0.25">
      <c r="A87" s="1"/>
      <c r="B87" s="1"/>
      <c r="C87" s="1"/>
      <c r="D87" s="1"/>
      <c r="E87" s="1"/>
      <c r="F87" s="1"/>
      <c r="G87" s="1"/>
      <c r="H87" s="1"/>
      <c r="I87" s="1"/>
      <c r="J87" s="1"/>
      <c r="K87" s="1"/>
      <c r="L87" s="1"/>
      <c r="M87" s="1"/>
      <c r="N87" s="1"/>
      <c r="O87" s="1"/>
      <c r="P87" s="1"/>
      <c r="Q87" s="1"/>
      <c r="R87" s="1"/>
      <c r="S87" s="1"/>
      <c r="T87" s="1"/>
      <c r="U87" s="1"/>
    </row>
    <row r="88" spans="1:21" ht="12.75" customHeight="1" x14ac:dyDescent="0.25">
      <c r="A88" s="1"/>
      <c r="B88" s="1"/>
      <c r="C88" s="1"/>
      <c r="D88" s="1"/>
      <c r="E88" s="1"/>
      <c r="F88" s="1"/>
      <c r="G88" s="1"/>
      <c r="H88" s="1"/>
      <c r="I88" s="1"/>
      <c r="J88" s="1"/>
      <c r="K88" s="1"/>
      <c r="L88" s="1"/>
      <c r="M88" s="1"/>
      <c r="N88" s="1"/>
      <c r="O88" s="1"/>
      <c r="P88" s="1"/>
      <c r="Q88" s="1"/>
      <c r="R88" s="1"/>
      <c r="S88" s="1"/>
      <c r="T88" s="1"/>
      <c r="U88" s="1"/>
    </row>
    <row r="89" spans="1:21" ht="12.75" customHeight="1" x14ac:dyDescent="0.25">
      <c r="A89" s="1"/>
      <c r="B89" s="1"/>
      <c r="C89" s="1"/>
      <c r="D89" s="1"/>
      <c r="E89" s="1"/>
      <c r="F89" s="1"/>
      <c r="G89" s="1"/>
      <c r="H89" s="1"/>
      <c r="I89" s="1"/>
      <c r="J89" s="1"/>
      <c r="K89" s="1"/>
      <c r="L89" s="1"/>
      <c r="M89" s="1"/>
      <c r="N89" s="1"/>
      <c r="O89" s="1"/>
      <c r="P89" s="1"/>
      <c r="Q89" s="1"/>
      <c r="R89" s="1"/>
      <c r="S89" s="1"/>
      <c r="T89" s="1"/>
      <c r="U89" s="1"/>
    </row>
    <row r="90" spans="1:21" ht="12.75" customHeight="1" x14ac:dyDescent="0.25">
      <c r="A90" s="1"/>
      <c r="B90" s="1"/>
      <c r="C90" s="1"/>
      <c r="D90" s="1"/>
      <c r="E90" s="1"/>
      <c r="F90" s="1"/>
      <c r="G90" s="1"/>
      <c r="H90" s="1"/>
      <c r="I90" s="1"/>
      <c r="J90" s="1"/>
      <c r="K90" s="1"/>
      <c r="L90" s="1"/>
      <c r="M90" s="1"/>
      <c r="N90" s="1"/>
      <c r="O90" s="1"/>
      <c r="P90" s="1"/>
      <c r="Q90" s="1"/>
      <c r="R90" s="1"/>
      <c r="S90" s="1"/>
      <c r="T90" s="1"/>
      <c r="U90" s="1"/>
    </row>
    <row r="91" spans="1:21" ht="12.75" customHeight="1" x14ac:dyDescent="0.25">
      <c r="A91" s="1"/>
      <c r="B91" s="1"/>
      <c r="C91" s="1"/>
      <c r="D91" s="1"/>
      <c r="E91" s="1"/>
      <c r="F91" s="1"/>
      <c r="G91" s="1"/>
      <c r="H91" s="1"/>
      <c r="I91" s="1"/>
      <c r="J91" s="1"/>
      <c r="K91" s="1"/>
      <c r="L91" s="1"/>
      <c r="M91" s="1"/>
      <c r="N91" s="1"/>
      <c r="O91" s="1"/>
      <c r="P91" s="1"/>
      <c r="Q91" s="1"/>
      <c r="R91" s="1"/>
      <c r="S91" s="1"/>
      <c r="T91" s="1"/>
      <c r="U91" s="1"/>
    </row>
    <row r="92" spans="1:21" ht="12.75" customHeight="1" x14ac:dyDescent="0.25">
      <c r="A92" s="1"/>
      <c r="B92" s="1"/>
      <c r="C92" s="1"/>
      <c r="D92" s="1"/>
      <c r="E92" s="1"/>
      <c r="F92" s="1"/>
      <c r="G92" s="1"/>
      <c r="H92" s="1"/>
      <c r="I92" s="1"/>
      <c r="J92" s="1"/>
      <c r="K92" s="1"/>
      <c r="L92" s="1"/>
      <c r="M92" s="1"/>
      <c r="N92" s="1"/>
      <c r="O92" s="1"/>
      <c r="P92" s="1"/>
      <c r="Q92" s="1"/>
      <c r="R92" s="1"/>
      <c r="S92" s="1"/>
      <c r="T92" s="1"/>
      <c r="U92" s="1"/>
    </row>
    <row r="93" spans="1:21" ht="12.75" customHeight="1" x14ac:dyDescent="0.25">
      <c r="A93" s="1"/>
      <c r="B93" s="1"/>
      <c r="C93" s="1"/>
      <c r="D93" s="1"/>
      <c r="E93" s="1"/>
      <c r="F93" s="1"/>
      <c r="G93" s="1"/>
      <c r="H93" s="1"/>
      <c r="I93" s="1"/>
      <c r="J93" s="1"/>
      <c r="K93" s="1"/>
      <c r="L93" s="1"/>
      <c r="M93" s="1"/>
      <c r="N93" s="1"/>
      <c r="O93" s="1"/>
      <c r="P93" s="1"/>
      <c r="Q93" s="1"/>
      <c r="R93" s="1"/>
      <c r="S93" s="1"/>
      <c r="T93" s="1"/>
      <c r="U93" s="1"/>
    </row>
    <row r="94" spans="1:21" ht="12.75" customHeight="1" x14ac:dyDescent="0.25">
      <c r="A94" s="1"/>
      <c r="B94" s="1"/>
      <c r="C94" s="1"/>
      <c r="D94" s="1"/>
      <c r="E94" s="1"/>
      <c r="F94" s="1"/>
      <c r="G94" s="1"/>
      <c r="H94" s="1"/>
      <c r="I94" s="1"/>
      <c r="J94" s="1"/>
      <c r="K94" s="1"/>
      <c r="L94" s="1"/>
      <c r="M94" s="1"/>
      <c r="N94" s="1"/>
      <c r="O94" s="1"/>
      <c r="P94" s="1"/>
      <c r="Q94" s="1"/>
      <c r="R94" s="1"/>
      <c r="S94" s="1"/>
      <c r="T94" s="1"/>
      <c r="U94" s="1"/>
    </row>
    <row r="95" spans="1:21" ht="12.75" customHeight="1" x14ac:dyDescent="0.25">
      <c r="A95" s="1"/>
      <c r="B95" s="1"/>
      <c r="C95" s="1"/>
      <c r="D95" s="1"/>
      <c r="E95" s="1"/>
      <c r="F95" s="1"/>
      <c r="G95" s="1"/>
      <c r="H95" s="1"/>
      <c r="I95" s="1"/>
      <c r="J95" s="1"/>
      <c r="K95" s="1"/>
      <c r="L95" s="1"/>
      <c r="M95" s="1"/>
      <c r="N95" s="1"/>
      <c r="O95" s="1"/>
      <c r="P95" s="1"/>
      <c r="Q95" s="1"/>
      <c r="R95" s="1"/>
      <c r="S95" s="1"/>
      <c r="T95" s="1"/>
      <c r="U95" s="1"/>
    </row>
    <row r="96" spans="1:21" ht="12.75" customHeight="1" x14ac:dyDescent="0.25">
      <c r="A96" s="1"/>
      <c r="B96" s="1"/>
      <c r="C96" s="1"/>
      <c r="D96" s="1"/>
      <c r="E96" s="1"/>
      <c r="F96" s="1"/>
      <c r="G96" s="1"/>
      <c r="H96" s="1"/>
      <c r="I96" s="1"/>
      <c r="J96" s="1"/>
      <c r="K96" s="1"/>
      <c r="L96" s="1"/>
      <c r="M96" s="1"/>
      <c r="N96" s="1"/>
      <c r="O96" s="1"/>
      <c r="P96" s="1"/>
      <c r="Q96" s="1"/>
      <c r="R96" s="1"/>
      <c r="S96" s="1"/>
      <c r="T96" s="1"/>
      <c r="U96" s="1"/>
    </row>
    <row r="97" spans="1:21" ht="12.75" customHeight="1" x14ac:dyDescent="0.25">
      <c r="A97" s="1"/>
      <c r="B97" s="1"/>
      <c r="C97" s="1"/>
      <c r="D97" s="1"/>
      <c r="E97" s="1"/>
      <c r="F97" s="1"/>
      <c r="G97" s="1"/>
      <c r="H97" s="1"/>
      <c r="I97" s="1"/>
      <c r="J97" s="1"/>
      <c r="K97" s="1"/>
      <c r="L97" s="1"/>
      <c r="M97" s="1"/>
      <c r="N97" s="1"/>
      <c r="O97" s="1"/>
      <c r="P97" s="1"/>
      <c r="Q97" s="1"/>
      <c r="R97" s="1"/>
      <c r="S97" s="1"/>
      <c r="T97" s="1"/>
      <c r="U97" s="1"/>
    </row>
    <row r="98" spans="1:21" ht="12.75" customHeight="1" x14ac:dyDescent="0.25">
      <c r="A98" s="1"/>
      <c r="B98" s="1"/>
      <c r="C98" s="1"/>
      <c r="D98" s="1"/>
      <c r="E98" s="1"/>
      <c r="F98" s="1"/>
      <c r="G98" s="1"/>
      <c r="H98" s="1"/>
      <c r="I98" s="1"/>
      <c r="J98" s="1"/>
      <c r="K98" s="1"/>
      <c r="L98" s="1"/>
      <c r="M98" s="1"/>
      <c r="N98" s="1"/>
      <c r="O98" s="1"/>
      <c r="P98" s="1"/>
      <c r="Q98" s="1"/>
      <c r="R98" s="1"/>
      <c r="S98" s="1"/>
      <c r="T98" s="1"/>
      <c r="U98" s="1"/>
    </row>
    <row r="99" spans="1:21" ht="12.75" customHeight="1" x14ac:dyDescent="0.25">
      <c r="A99" s="1"/>
      <c r="B99" s="1"/>
      <c r="C99" s="1"/>
      <c r="D99" s="1"/>
      <c r="E99" s="1"/>
      <c r="F99" s="1"/>
      <c r="G99" s="1"/>
      <c r="H99" s="1"/>
      <c r="I99" s="1"/>
      <c r="J99" s="1"/>
      <c r="K99" s="1"/>
      <c r="L99" s="1"/>
      <c r="M99" s="1"/>
      <c r="N99" s="1"/>
      <c r="O99" s="1"/>
      <c r="P99" s="1"/>
      <c r="Q99" s="1"/>
      <c r="R99" s="1"/>
      <c r="S99" s="1"/>
      <c r="T99" s="1"/>
      <c r="U99" s="1"/>
    </row>
    <row r="100" spans="1:21" ht="12.75" customHeight="1" x14ac:dyDescent="0.25">
      <c r="A100" s="1"/>
      <c r="B100" s="1"/>
      <c r="C100" s="1"/>
      <c r="D100" s="1"/>
      <c r="E100" s="1"/>
      <c r="F100" s="1"/>
      <c r="G100" s="1"/>
      <c r="H100" s="1"/>
      <c r="I100" s="1"/>
      <c r="J100" s="1"/>
      <c r="K100" s="1"/>
      <c r="L100" s="1"/>
      <c r="M100" s="1"/>
      <c r="N100" s="1"/>
      <c r="O100" s="1"/>
      <c r="P100" s="1"/>
      <c r="Q100" s="1"/>
      <c r="R100" s="1"/>
      <c r="S100" s="1"/>
      <c r="T100" s="1"/>
      <c r="U100" s="1"/>
    </row>
    <row r="101" spans="1:21" ht="12.75" customHeight="1" x14ac:dyDescent="0.25">
      <c r="A101" s="1"/>
      <c r="B101" s="1"/>
      <c r="C101" s="1"/>
      <c r="D101" s="1"/>
      <c r="E101" s="1"/>
      <c r="F101" s="1"/>
      <c r="G101" s="1"/>
      <c r="H101" s="1"/>
      <c r="I101" s="1"/>
      <c r="J101" s="1"/>
      <c r="K101" s="1"/>
      <c r="L101" s="1"/>
      <c r="M101" s="1"/>
      <c r="N101" s="1"/>
      <c r="O101" s="1"/>
      <c r="P101" s="1"/>
      <c r="Q101" s="1"/>
      <c r="R101" s="1"/>
      <c r="S101" s="1"/>
      <c r="T101" s="1"/>
      <c r="U101" s="1"/>
    </row>
    <row r="102" spans="1:21" ht="12.75" customHeight="1" x14ac:dyDescent="0.25">
      <c r="A102" s="1"/>
      <c r="B102" s="1"/>
      <c r="C102" s="1"/>
      <c r="D102" s="1"/>
      <c r="E102" s="1"/>
      <c r="F102" s="1"/>
      <c r="G102" s="1"/>
      <c r="H102" s="1"/>
      <c r="I102" s="1"/>
      <c r="J102" s="1"/>
      <c r="K102" s="1"/>
      <c r="L102" s="1"/>
      <c r="M102" s="1"/>
      <c r="N102" s="1"/>
      <c r="O102" s="1"/>
      <c r="P102" s="1"/>
      <c r="Q102" s="1"/>
      <c r="R102" s="1"/>
      <c r="S102" s="1"/>
      <c r="T102" s="1"/>
      <c r="U102" s="1"/>
    </row>
    <row r="103" spans="1:21" ht="12.75" customHeight="1" x14ac:dyDescent="0.25">
      <c r="A103" s="1"/>
      <c r="B103" s="1"/>
      <c r="C103" s="1"/>
      <c r="D103" s="1"/>
      <c r="E103" s="1"/>
      <c r="F103" s="1"/>
      <c r="G103" s="1"/>
      <c r="H103" s="1"/>
      <c r="I103" s="1"/>
      <c r="J103" s="1"/>
      <c r="K103" s="1"/>
      <c r="L103" s="1"/>
      <c r="M103" s="1"/>
      <c r="N103" s="1"/>
      <c r="O103" s="1"/>
      <c r="P103" s="1"/>
      <c r="Q103" s="1"/>
      <c r="R103" s="1"/>
      <c r="S103" s="1"/>
      <c r="T103" s="1"/>
      <c r="U103" s="1"/>
    </row>
    <row r="104" spans="1:21" ht="12.75" customHeight="1" x14ac:dyDescent="0.25">
      <c r="A104" s="1"/>
      <c r="B104" s="1"/>
      <c r="C104" s="1"/>
      <c r="D104" s="1"/>
      <c r="E104" s="1"/>
      <c r="F104" s="1"/>
      <c r="G104" s="1"/>
      <c r="H104" s="1"/>
      <c r="I104" s="1"/>
      <c r="J104" s="1"/>
      <c r="K104" s="1"/>
      <c r="L104" s="1"/>
      <c r="M104" s="1"/>
      <c r="N104" s="1"/>
      <c r="O104" s="1"/>
      <c r="P104" s="1"/>
      <c r="Q104" s="1"/>
      <c r="R104" s="1"/>
      <c r="S104" s="1"/>
      <c r="T104" s="1"/>
      <c r="U104" s="1"/>
    </row>
    <row r="105" spans="1:21" ht="12.75" customHeight="1" x14ac:dyDescent="0.25">
      <c r="A105" s="1"/>
      <c r="B105" s="1"/>
      <c r="C105" s="1"/>
      <c r="D105" s="1"/>
      <c r="E105" s="1"/>
      <c r="F105" s="1"/>
      <c r="G105" s="1"/>
      <c r="H105" s="1"/>
      <c r="I105" s="1"/>
      <c r="J105" s="1"/>
      <c r="K105" s="1"/>
      <c r="L105" s="1"/>
      <c r="M105" s="1"/>
      <c r="N105" s="1"/>
      <c r="O105" s="1"/>
      <c r="P105" s="1"/>
      <c r="Q105" s="1"/>
      <c r="R105" s="1"/>
      <c r="S105" s="1"/>
      <c r="T105" s="1"/>
      <c r="U105" s="1"/>
    </row>
    <row r="106" spans="1:21" ht="12.75" customHeight="1" x14ac:dyDescent="0.25">
      <c r="A106" s="1"/>
      <c r="B106" s="1"/>
      <c r="C106" s="1"/>
      <c r="D106" s="1"/>
      <c r="E106" s="1"/>
      <c r="F106" s="1"/>
      <c r="G106" s="1"/>
      <c r="H106" s="1"/>
      <c r="I106" s="1"/>
      <c r="J106" s="1"/>
      <c r="K106" s="1"/>
      <c r="L106" s="1"/>
      <c r="M106" s="1"/>
      <c r="N106" s="1"/>
      <c r="O106" s="1"/>
      <c r="P106" s="1"/>
      <c r="Q106" s="1"/>
      <c r="R106" s="1"/>
      <c r="S106" s="1"/>
      <c r="T106" s="1"/>
      <c r="U106" s="1"/>
    </row>
    <row r="107" spans="1:21" ht="12.75" customHeight="1" x14ac:dyDescent="0.25">
      <c r="A107" s="1"/>
      <c r="B107" s="1"/>
      <c r="C107" s="1"/>
      <c r="D107" s="1"/>
      <c r="E107" s="1"/>
      <c r="F107" s="1"/>
      <c r="G107" s="1"/>
      <c r="H107" s="1"/>
      <c r="I107" s="1"/>
      <c r="J107" s="1"/>
      <c r="K107" s="1"/>
      <c r="L107" s="1"/>
      <c r="M107" s="1"/>
      <c r="N107" s="1"/>
      <c r="O107" s="1"/>
      <c r="P107" s="1"/>
      <c r="Q107" s="1"/>
      <c r="R107" s="1"/>
      <c r="S107" s="1"/>
      <c r="T107" s="1"/>
      <c r="U107" s="1"/>
    </row>
    <row r="108" spans="1:21" ht="12.75" customHeight="1" x14ac:dyDescent="0.25">
      <c r="A108" s="1"/>
      <c r="B108" s="1"/>
      <c r="C108" s="1"/>
      <c r="D108" s="1"/>
      <c r="E108" s="1"/>
      <c r="F108" s="1"/>
      <c r="G108" s="1"/>
      <c r="H108" s="1"/>
      <c r="I108" s="1"/>
      <c r="J108" s="1"/>
      <c r="K108" s="1"/>
      <c r="L108" s="1"/>
      <c r="M108" s="1"/>
      <c r="N108" s="1"/>
      <c r="O108" s="1"/>
      <c r="P108" s="1"/>
      <c r="Q108" s="1"/>
      <c r="R108" s="1"/>
      <c r="S108" s="1"/>
      <c r="T108" s="1"/>
      <c r="U108" s="1"/>
    </row>
    <row r="109" spans="1:21" ht="12.75" customHeight="1" x14ac:dyDescent="0.25">
      <c r="A109" s="1"/>
      <c r="B109" s="1"/>
      <c r="C109" s="1"/>
      <c r="D109" s="1"/>
      <c r="E109" s="1"/>
      <c r="F109" s="1"/>
      <c r="G109" s="1"/>
      <c r="H109" s="1"/>
      <c r="I109" s="1"/>
      <c r="J109" s="1"/>
      <c r="K109" s="1"/>
      <c r="L109" s="1"/>
      <c r="M109" s="1"/>
      <c r="N109" s="1"/>
      <c r="O109" s="1"/>
      <c r="P109" s="1"/>
      <c r="Q109" s="1"/>
      <c r="R109" s="1"/>
      <c r="S109" s="1"/>
      <c r="T109" s="1"/>
      <c r="U109" s="1"/>
    </row>
    <row r="110" spans="1:21" ht="12.75" customHeight="1" x14ac:dyDescent="0.25">
      <c r="A110" s="1"/>
      <c r="B110" s="1"/>
      <c r="C110" s="1"/>
      <c r="D110" s="1"/>
      <c r="E110" s="1"/>
      <c r="F110" s="1"/>
      <c r="G110" s="1"/>
      <c r="H110" s="1"/>
      <c r="I110" s="1"/>
      <c r="J110" s="1"/>
      <c r="K110" s="1"/>
      <c r="L110" s="1"/>
      <c r="M110" s="1"/>
      <c r="N110" s="1"/>
      <c r="O110" s="1"/>
      <c r="P110" s="1"/>
      <c r="Q110" s="1"/>
      <c r="R110" s="1"/>
      <c r="S110" s="1"/>
      <c r="T110" s="1"/>
      <c r="U110" s="1"/>
    </row>
    <row r="111" spans="1:21" ht="12.75" customHeight="1" x14ac:dyDescent="0.25">
      <c r="A111" s="1"/>
      <c r="B111" s="1"/>
      <c r="C111" s="1"/>
      <c r="D111" s="1"/>
      <c r="E111" s="1"/>
      <c r="F111" s="1"/>
      <c r="G111" s="1"/>
      <c r="H111" s="1"/>
      <c r="I111" s="1"/>
      <c r="J111" s="1"/>
      <c r="K111" s="1"/>
      <c r="L111" s="1"/>
      <c r="M111" s="1"/>
      <c r="N111" s="1"/>
      <c r="O111" s="1"/>
      <c r="P111" s="1"/>
      <c r="Q111" s="1"/>
      <c r="R111" s="1"/>
      <c r="S111" s="1"/>
      <c r="T111" s="1"/>
      <c r="U111" s="1"/>
    </row>
    <row r="112" spans="1:21" ht="12.75" customHeight="1" x14ac:dyDescent="0.25">
      <c r="A112" s="1"/>
      <c r="B112" s="1"/>
      <c r="C112" s="1"/>
      <c r="D112" s="1"/>
      <c r="E112" s="1"/>
      <c r="F112" s="1"/>
      <c r="G112" s="1"/>
      <c r="H112" s="1"/>
      <c r="I112" s="1"/>
      <c r="J112" s="1"/>
      <c r="K112" s="1"/>
      <c r="L112" s="1"/>
      <c r="M112" s="1"/>
      <c r="N112" s="1"/>
      <c r="O112" s="1"/>
      <c r="P112" s="1"/>
      <c r="Q112" s="1"/>
      <c r="R112" s="1"/>
      <c r="S112" s="1"/>
      <c r="T112" s="1"/>
      <c r="U112" s="1"/>
    </row>
    <row r="113" spans="1:21" ht="12.75" customHeight="1" x14ac:dyDescent="0.25">
      <c r="A113" s="1"/>
      <c r="B113" s="1"/>
      <c r="C113" s="1"/>
      <c r="D113" s="1"/>
      <c r="E113" s="1"/>
      <c r="F113" s="1"/>
      <c r="G113" s="1"/>
      <c r="H113" s="1"/>
      <c r="I113" s="1"/>
      <c r="J113" s="1"/>
      <c r="K113" s="1"/>
      <c r="L113" s="1"/>
      <c r="M113" s="1"/>
      <c r="N113" s="1"/>
      <c r="O113" s="1"/>
      <c r="P113" s="1"/>
      <c r="Q113" s="1"/>
      <c r="R113" s="1"/>
      <c r="S113" s="1"/>
      <c r="T113" s="1"/>
      <c r="U113" s="1"/>
    </row>
    <row r="114" spans="1:21" ht="12.75" customHeight="1" x14ac:dyDescent="0.25">
      <c r="A114" s="1"/>
      <c r="B114" s="1"/>
      <c r="C114" s="1"/>
      <c r="D114" s="1"/>
      <c r="E114" s="1"/>
      <c r="F114" s="1"/>
      <c r="G114" s="1"/>
      <c r="H114" s="1"/>
      <c r="I114" s="1"/>
      <c r="J114" s="1"/>
      <c r="K114" s="1"/>
      <c r="L114" s="1"/>
      <c r="M114" s="1"/>
      <c r="N114" s="1"/>
      <c r="O114" s="1"/>
      <c r="P114" s="1"/>
      <c r="Q114" s="1"/>
      <c r="R114" s="1"/>
      <c r="S114" s="1"/>
      <c r="T114" s="1"/>
      <c r="U114" s="1"/>
    </row>
    <row r="115" spans="1:21" ht="12.75" customHeight="1" x14ac:dyDescent="0.25">
      <c r="A115" s="1"/>
      <c r="B115" s="1"/>
      <c r="C115" s="1"/>
      <c r="D115" s="1"/>
      <c r="E115" s="1"/>
      <c r="F115" s="1"/>
      <c r="G115" s="1"/>
      <c r="H115" s="1"/>
      <c r="I115" s="1"/>
      <c r="J115" s="1"/>
      <c r="K115" s="1"/>
      <c r="L115" s="1"/>
      <c r="M115" s="1"/>
      <c r="N115" s="1"/>
      <c r="O115" s="1"/>
      <c r="P115" s="1"/>
      <c r="Q115" s="1"/>
      <c r="R115" s="1"/>
      <c r="S115" s="1"/>
      <c r="T115" s="1"/>
      <c r="U115" s="1"/>
    </row>
    <row r="116" spans="1:21" ht="12.75" customHeight="1" x14ac:dyDescent="0.25">
      <c r="A116" s="1"/>
      <c r="B116" s="1"/>
      <c r="C116" s="1"/>
      <c r="D116" s="1"/>
      <c r="E116" s="1"/>
      <c r="F116" s="1"/>
      <c r="G116" s="1"/>
      <c r="H116" s="1"/>
      <c r="I116" s="1"/>
      <c r="J116" s="1"/>
      <c r="K116" s="1"/>
      <c r="L116" s="1"/>
      <c r="M116" s="1"/>
      <c r="N116" s="1"/>
      <c r="O116" s="1"/>
      <c r="P116" s="1"/>
      <c r="Q116" s="1"/>
      <c r="R116" s="1"/>
      <c r="S116" s="1"/>
      <c r="T116" s="1"/>
      <c r="U116" s="1"/>
    </row>
    <row r="117" spans="1:21" ht="12.75" customHeight="1" x14ac:dyDescent="0.25">
      <c r="A117" s="1"/>
      <c r="B117" s="1"/>
      <c r="C117" s="1"/>
      <c r="D117" s="1"/>
      <c r="E117" s="1"/>
      <c r="F117" s="1"/>
      <c r="G117" s="1"/>
      <c r="H117" s="1"/>
      <c r="I117" s="1"/>
      <c r="J117" s="1"/>
      <c r="K117" s="1"/>
      <c r="L117" s="1"/>
      <c r="M117" s="1"/>
      <c r="N117" s="1"/>
      <c r="O117" s="1"/>
      <c r="P117" s="1"/>
      <c r="Q117" s="1"/>
      <c r="R117" s="1"/>
      <c r="S117" s="1"/>
      <c r="T117" s="1"/>
      <c r="U117" s="1"/>
    </row>
    <row r="118" spans="1:21" ht="12.75" customHeight="1" x14ac:dyDescent="0.25">
      <c r="A118" s="1"/>
      <c r="B118" s="1"/>
      <c r="C118" s="1"/>
      <c r="D118" s="1"/>
      <c r="E118" s="1"/>
      <c r="F118" s="1"/>
      <c r="G118" s="1"/>
      <c r="H118" s="1"/>
      <c r="I118" s="1"/>
      <c r="J118" s="1"/>
      <c r="K118" s="1"/>
      <c r="L118" s="1"/>
      <c r="M118" s="1"/>
      <c r="N118" s="1"/>
      <c r="O118" s="1"/>
      <c r="P118" s="1"/>
      <c r="Q118" s="1"/>
      <c r="R118" s="1"/>
      <c r="S118" s="1"/>
      <c r="T118" s="1"/>
      <c r="U118" s="1"/>
    </row>
    <row r="119" spans="1:21" ht="12.75" customHeight="1" x14ac:dyDescent="0.25">
      <c r="A119" s="1"/>
      <c r="B119" s="1"/>
      <c r="C119" s="1"/>
      <c r="D119" s="1"/>
      <c r="E119" s="1"/>
      <c r="F119" s="1"/>
      <c r="G119" s="1"/>
      <c r="H119" s="1"/>
      <c r="I119" s="1"/>
      <c r="J119" s="1"/>
      <c r="K119" s="1"/>
      <c r="L119" s="1"/>
      <c r="M119" s="1"/>
      <c r="N119" s="1"/>
      <c r="O119" s="1"/>
      <c r="P119" s="1"/>
      <c r="Q119" s="1"/>
      <c r="R119" s="1"/>
      <c r="S119" s="1"/>
      <c r="T119" s="1"/>
      <c r="U119" s="1"/>
    </row>
    <row r="120" spans="1:21" ht="12.75" customHeight="1" x14ac:dyDescent="0.25">
      <c r="A120" s="1"/>
      <c r="B120" s="1"/>
      <c r="C120" s="1"/>
      <c r="D120" s="1"/>
      <c r="E120" s="1"/>
      <c r="F120" s="1"/>
      <c r="G120" s="1"/>
      <c r="H120" s="1"/>
      <c r="I120" s="1"/>
      <c r="J120" s="1"/>
      <c r="K120" s="1"/>
      <c r="L120" s="1"/>
      <c r="M120" s="1"/>
      <c r="N120" s="1"/>
      <c r="O120" s="1"/>
      <c r="P120" s="1"/>
      <c r="Q120" s="1"/>
      <c r="R120" s="1"/>
      <c r="S120" s="1"/>
      <c r="T120" s="1"/>
      <c r="U120" s="1"/>
    </row>
    <row r="121" spans="1:21" ht="12.75" customHeight="1" x14ac:dyDescent="0.25">
      <c r="A121" s="1"/>
      <c r="B121" s="1"/>
      <c r="C121" s="1"/>
      <c r="D121" s="1"/>
      <c r="E121" s="1"/>
      <c r="F121" s="1"/>
      <c r="G121" s="1"/>
      <c r="H121" s="1"/>
      <c r="I121" s="1"/>
      <c r="J121" s="1"/>
      <c r="K121" s="1"/>
      <c r="L121" s="1"/>
      <c r="M121" s="1"/>
      <c r="N121" s="1"/>
      <c r="O121" s="1"/>
      <c r="P121" s="1"/>
      <c r="Q121" s="1"/>
      <c r="R121" s="1"/>
      <c r="S121" s="1"/>
      <c r="T121" s="1"/>
      <c r="U121" s="1"/>
    </row>
    <row r="122" spans="1:21" ht="12.75" customHeight="1" x14ac:dyDescent="0.25">
      <c r="A122" s="1"/>
      <c r="B122" s="1"/>
      <c r="C122" s="1"/>
      <c r="D122" s="1"/>
      <c r="E122" s="1"/>
      <c r="F122" s="1"/>
      <c r="G122" s="1"/>
      <c r="H122" s="1"/>
      <c r="I122" s="1"/>
      <c r="J122" s="1"/>
      <c r="K122" s="1"/>
      <c r="L122" s="1"/>
      <c r="M122" s="1"/>
      <c r="N122" s="1"/>
      <c r="O122" s="1"/>
      <c r="P122" s="1"/>
      <c r="Q122" s="1"/>
      <c r="R122" s="1"/>
      <c r="S122" s="1"/>
      <c r="T122" s="1"/>
      <c r="U122" s="1"/>
    </row>
    <row r="123" spans="1:21" ht="12.75" customHeight="1" x14ac:dyDescent="0.25">
      <c r="A123" s="1"/>
      <c r="B123" s="1"/>
      <c r="C123" s="1"/>
      <c r="D123" s="1"/>
      <c r="E123" s="1"/>
      <c r="F123" s="1"/>
      <c r="G123" s="1"/>
      <c r="H123" s="1"/>
      <c r="I123" s="1"/>
      <c r="J123" s="1"/>
      <c r="K123" s="1"/>
      <c r="L123" s="1"/>
      <c r="M123" s="1"/>
      <c r="N123" s="1"/>
      <c r="O123" s="1"/>
      <c r="P123" s="1"/>
      <c r="Q123" s="1"/>
      <c r="R123" s="1"/>
      <c r="S123" s="1"/>
      <c r="T123" s="1"/>
      <c r="U123" s="1"/>
    </row>
    <row r="124" spans="1:21" ht="12.75" customHeight="1" x14ac:dyDescent="0.25">
      <c r="A124" s="1"/>
      <c r="B124" s="1"/>
      <c r="C124" s="1"/>
      <c r="D124" s="1"/>
      <c r="E124" s="1"/>
      <c r="F124" s="1"/>
      <c r="G124" s="1"/>
      <c r="H124" s="1"/>
      <c r="I124" s="1"/>
      <c r="J124" s="1"/>
      <c r="K124" s="1"/>
      <c r="L124" s="1"/>
      <c r="M124" s="1"/>
      <c r="N124" s="1"/>
      <c r="O124" s="1"/>
      <c r="P124" s="1"/>
      <c r="Q124" s="1"/>
      <c r="R124" s="1"/>
      <c r="S124" s="1"/>
      <c r="T124" s="1"/>
      <c r="U124" s="1"/>
    </row>
    <row r="125" spans="1:21" ht="12.75" customHeight="1" x14ac:dyDescent="0.25">
      <c r="A125" s="1"/>
      <c r="B125" s="1"/>
      <c r="C125" s="1"/>
      <c r="D125" s="1"/>
      <c r="E125" s="1"/>
      <c r="F125" s="1"/>
      <c r="G125" s="1"/>
      <c r="H125" s="1"/>
      <c r="I125" s="1"/>
      <c r="J125" s="1"/>
      <c r="K125" s="1"/>
      <c r="L125" s="1"/>
      <c r="M125" s="1"/>
      <c r="N125" s="1"/>
      <c r="O125" s="1"/>
      <c r="P125" s="1"/>
      <c r="Q125" s="1"/>
      <c r="R125" s="1"/>
      <c r="S125" s="1"/>
      <c r="T125" s="1"/>
      <c r="U125" s="1"/>
    </row>
    <row r="126" spans="1:21" ht="12.75" customHeight="1" x14ac:dyDescent="0.25">
      <c r="A126" s="1"/>
      <c r="B126" s="1"/>
      <c r="C126" s="1"/>
      <c r="D126" s="1"/>
      <c r="E126" s="1"/>
      <c r="F126" s="1"/>
      <c r="G126" s="1"/>
      <c r="H126" s="1"/>
      <c r="I126" s="1"/>
      <c r="J126" s="1"/>
      <c r="K126" s="1"/>
      <c r="L126" s="1"/>
      <c r="M126" s="1"/>
      <c r="N126" s="1"/>
      <c r="O126" s="1"/>
      <c r="P126" s="1"/>
      <c r="Q126" s="1"/>
      <c r="R126" s="1"/>
      <c r="S126" s="1"/>
      <c r="T126" s="1"/>
      <c r="U126" s="1"/>
    </row>
    <row r="127" spans="1:21" ht="12.75" customHeight="1" x14ac:dyDescent="0.25">
      <c r="A127" s="1"/>
      <c r="B127" s="1"/>
      <c r="C127" s="1"/>
      <c r="D127" s="1"/>
      <c r="E127" s="1"/>
      <c r="F127" s="1"/>
      <c r="G127" s="1"/>
      <c r="H127" s="1"/>
      <c r="I127" s="1"/>
      <c r="J127" s="1"/>
      <c r="K127" s="1"/>
      <c r="L127" s="1"/>
      <c r="M127" s="1"/>
      <c r="N127" s="1"/>
      <c r="O127" s="1"/>
      <c r="P127" s="1"/>
      <c r="Q127" s="1"/>
      <c r="R127" s="1"/>
      <c r="S127" s="1"/>
      <c r="T127" s="1"/>
      <c r="U127" s="1"/>
    </row>
    <row r="128" spans="1:21" ht="12.75" customHeight="1" x14ac:dyDescent="0.25">
      <c r="A128" s="1"/>
      <c r="B128" s="1"/>
      <c r="C128" s="1"/>
      <c r="D128" s="1"/>
      <c r="E128" s="1"/>
      <c r="F128" s="1"/>
      <c r="G128" s="1"/>
      <c r="H128" s="1"/>
      <c r="I128" s="1"/>
      <c r="J128" s="1"/>
      <c r="K128" s="1"/>
      <c r="L128" s="1"/>
      <c r="M128" s="1"/>
      <c r="N128" s="1"/>
      <c r="O128" s="1"/>
      <c r="P128" s="1"/>
      <c r="Q128" s="1"/>
      <c r="R128" s="1"/>
      <c r="S128" s="1"/>
      <c r="T128" s="1"/>
      <c r="U128" s="1"/>
    </row>
    <row r="129" spans="1:21" ht="12.75" customHeight="1" x14ac:dyDescent="0.25">
      <c r="A129" s="1"/>
      <c r="B129" s="1"/>
      <c r="C129" s="1"/>
      <c r="D129" s="1"/>
      <c r="E129" s="1"/>
      <c r="F129" s="1"/>
      <c r="G129" s="1"/>
      <c r="H129" s="1"/>
      <c r="I129" s="1"/>
      <c r="J129" s="1"/>
      <c r="K129" s="1"/>
      <c r="L129" s="1"/>
      <c r="M129" s="1"/>
      <c r="N129" s="1"/>
      <c r="O129" s="1"/>
      <c r="P129" s="1"/>
      <c r="Q129" s="1"/>
      <c r="R129" s="1"/>
      <c r="S129" s="1"/>
      <c r="T129" s="1"/>
      <c r="U129" s="1"/>
    </row>
    <row r="130" spans="1:21" ht="12.75" customHeight="1" x14ac:dyDescent="0.25">
      <c r="A130" s="1"/>
      <c r="B130" s="1"/>
      <c r="C130" s="1"/>
      <c r="D130" s="1"/>
      <c r="E130" s="1"/>
      <c r="F130" s="1"/>
      <c r="G130" s="1"/>
      <c r="H130" s="1"/>
      <c r="I130" s="1"/>
      <c r="J130" s="1"/>
      <c r="K130" s="1"/>
      <c r="L130" s="1"/>
      <c r="M130" s="1"/>
      <c r="N130" s="1"/>
      <c r="O130" s="1"/>
      <c r="P130" s="1"/>
      <c r="Q130" s="1"/>
      <c r="R130" s="1"/>
      <c r="S130" s="1"/>
      <c r="T130" s="1"/>
      <c r="U130" s="1"/>
    </row>
    <row r="131" spans="1:21" ht="12.75" customHeight="1" x14ac:dyDescent="0.25">
      <c r="A131" s="1"/>
      <c r="B131" s="1"/>
      <c r="C131" s="1"/>
      <c r="D131" s="1"/>
      <c r="E131" s="1"/>
      <c r="F131" s="1"/>
      <c r="G131" s="1"/>
      <c r="H131" s="1"/>
      <c r="I131" s="1"/>
      <c r="J131" s="1"/>
      <c r="K131" s="1"/>
      <c r="L131" s="1"/>
      <c r="M131" s="1"/>
      <c r="N131" s="1"/>
      <c r="O131" s="1"/>
      <c r="P131" s="1"/>
      <c r="Q131" s="1"/>
      <c r="R131" s="1"/>
      <c r="S131" s="1"/>
      <c r="T131" s="1"/>
      <c r="U131" s="1"/>
    </row>
    <row r="132" spans="1:21" ht="12.75" customHeight="1" x14ac:dyDescent="0.25">
      <c r="A132" s="1"/>
      <c r="B132" s="1"/>
      <c r="C132" s="1"/>
      <c r="D132" s="1"/>
      <c r="E132" s="1"/>
      <c r="F132" s="1"/>
      <c r="G132" s="1"/>
      <c r="H132" s="1"/>
      <c r="I132" s="1"/>
      <c r="J132" s="1"/>
      <c r="K132" s="1"/>
      <c r="L132" s="1"/>
      <c r="M132" s="1"/>
      <c r="N132" s="1"/>
      <c r="O132" s="1"/>
      <c r="P132" s="1"/>
      <c r="Q132" s="1"/>
      <c r="R132" s="1"/>
      <c r="S132" s="1"/>
      <c r="T132" s="1"/>
      <c r="U132" s="1"/>
    </row>
    <row r="133" spans="1:21" ht="12.75" customHeight="1" x14ac:dyDescent="0.25">
      <c r="A133" s="1"/>
      <c r="B133" s="1"/>
      <c r="C133" s="1"/>
      <c r="D133" s="1"/>
      <c r="E133" s="1"/>
      <c r="F133" s="1"/>
      <c r="G133" s="1"/>
      <c r="H133" s="1"/>
      <c r="I133" s="1"/>
      <c r="J133" s="1"/>
      <c r="K133" s="1"/>
      <c r="L133" s="1"/>
      <c r="M133" s="1"/>
      <c r="N133" s="1"/>
      <c r="O133" s="1"/>
      <c r="P133" s="1"/>
      <c r="Q133" s="1"/>
      <c r="R133" s="1"/>
      <c r="S133" s="1"/>
      <c r="T133" s="1"/>
      <c r="U133" s="1"/>
    </row>
    <row r="134" spans="1:21" ht="12.75" customHeight="1" x14ac:dyDescent="0.25">
      <c r="A134" s="1"/>
      <c r="B134" s="1"/>
      <c r="C134" s="1"/>
      <c r="D134" s="1"/>
      <c r="E134" s="1"/>
      <c r="F134" s="1"/>
      <c r="G134" s="1"/>
      <c r="H134" s="1"/>
      <c r="I134" s="1"/>
      <c r="J134" s="1"/>
      <c r="K134" s="1"/>
      <c r="L134" s="1"/>
      <c r="M134" s="1"/>
      <c r="N134" s="1"/>
      <c r="O134" s="1"/>
      <c r="P134" s="1"/>
      <c r="Q134" s="1"/>
      <c r="R134" s="1"/>
      <c r="S134" s="1"/>
      <c r="T134" s="1"/>
      <c r="U134" s="1"/>
    </row>
    <row r="135" spans="1:21" ht="12.75" customHeight="1" x14ac:dyDescent="0.25">
      <c r="A135" s="1"/>
      <c r="B135" s="1"/>
      <c r="C135" s="1"/>
      <c r="D135" s="1"/>
      <c r="E135" s="1"/>
      <c r="F135" s="1"/>
      <c r="G135" s="1"/>
      <c r="H135" s="1"/>
      <c r="I135" s="1"/>
      <c r="J135" s="1"/>
      <c r="K135" s="1"/>
      <c r="L135" s="1"/>
      <c r="M135" s="1"/>
      <c r="N135" s="1"/>
      <c r="O135" s="1"/>
      <c r="P135" s="1"/>
      <c r="Q135" s="1"/>
      <c r="R135" s="1"/>
      <c r="S135" s="1"/>
      <c r="T135" s="1"/>
      <c r="U135" s="1"/>
    </row>
    <row r="136" spans="1:21" ht="12.75" customHeight="1" x14ac:dyDescent="0.25">
      <c r="A136" s="1"/>
      <c r="B136" s="1"/>
      <c r="C136" s="1"/>
      <c r="D136" s="1"/>
      <c r="E136" s="1"/>
      <c r="F136" s="1"/>
      <c r="G136" s="1"/>
      <c r="H136" s="1"/>
      <c r="I136" s="1"/>
      <c r="J136" s="1"/>
      <c r="K136" s="1"/>
      <c r="L136" s="1"/>
      <c r="M136" s="1"/>
      <c r="N136" s="1"/>
      <c r="O136" s="1"/>
      <c r="P136" s="1"/>
      <c r="Q136" s="1"/>
      <c r="R136" s="1"/>
      <c r="S136" s="1"/>
      <c r="T136" s="1"/>
      <c r="U136" s="1"/>
    </row>
    <row r="137" spans="1:21" ht="12.75" customHeight="1" x14ac:dyDescent="0.25">
      <c r="A137" s="1"/>
      <c r="B137" s="1"/>
      <c r="C137" s="1"/>
      <c r="D137" s="1"/>
      <c r="E137" s="1"/>
      <c r="F137" s="1"/>
      <c r="G137" s="1"/>
      <c r="H137" s="1"/>
      <c r="I137" s="1"/>
      <c r="J137" s="1"/>
      <c r="K137" s="1"/>
      <c r="L137" s="1"/>
      <c r="M137" s="1"/>
      <c r="N137" s="1"/>
      <c r="O137" s="1"/>
      <c r="P137" s="1"/>
      <c r="Q137" s="1"/>
      <c r="R137" s="1"/>
      <c r="S137" s="1"/>
      <c r="T137" s="1"/>
      <c r="U137" s="1"/>
    </row>
    <row r="138" spans="1:21" ht="12.75" customHeight="1" x14ac:dyDescent="0.25">
      <c r="A138" s="1"/>
      <c r="B138" s="1"/>
      <c r="C138" s="1"/>
      <c r="D138" s="1"/>
      <c r="E138" s="1"/>
      <c r="F138" s="1"/>
      <c r="G138" s="1"/>
      <c r="H138" s="1"/>
      <c r="I138" s="1"/>
      <c r="J138" s="1"/>
      <c r="K138" s="1"/>
      <c r="L138" s="1"/>
      <c r="M138" s="1"/>
      <c r="N138" s="1"/>
      <c r="O138" s="1"/>
      <c r="P138" s="1"/>
      <c r="Q138" s="1"/>
      <c r="R138" s="1"/>
      <c r="S138" s="1"/>
      <c r="T138" s="1"/>
      <c r="U138" s="1"/>
    </row>
    <row r="139" spans="1:21" ht="12.75" customHeight="1" x14ac:dyDescent="0.25">
      <c r="A139" s="1"/>
      <c r="B139" s="1"/>
      <c r="C139" s="1"/>
      <c r="D139" s="1"/>
      <c r="E139" s="1"/>
      <c r="F139" s="1"/>
      <c r="G139" s="1"/>
      <c r="H139" s="1"/>
      <c r="I139" s="1"/>
      <c r="J139" s="1"/>
      <c r="K139" s="1"/>
      <c r="L139" s="1"/>
      <c r="M139" s="1"/>
      <c r="N139" s="1"/>
      <c r="O139" s="1"/>
      <c r="P139" s="1"/>
      <c r="Q139" s="1"/>
      <c r="R139" s="1"/>
      <c r="S139" s="1"/>
      <c r="T139" s="1"/>
      <c r="U139" s="1"/>
    </row>
    <row r="140" spans="1:21" ht="12.75" customHeight="1" x14ac:dyDescent="0.25">
      <c r="A140" s="1"/>
      <c r="B140" s="1"/>
      <c r="C140" s="1"/>
      <c r="D140" s="1"/>
      <c r="E140" s="1"/>
      <c r="F140" s="1"/>
      <c r="G140" s="1"/>
      <c r="H140" s="1"/>
      <c r="I140" s="1"/>
      <c r="J140" s="1"/>
      <c r="K140" s="1"/>
      <c r="L140" s="1"/>
      <c r="M140" s="1"/>
      <c r="N140" s="1"/>
      <c r="O140" s="1"/>
      <c r="P140" s="1"/>
      <c r="Q140" s="1"/>
      <c r="R140" s="1"/>
      <c r="S140" s="1"/>
      <c r="T140" s="1"/>
      <c r="U140" s="1"/>
    </row>
    <row r="141" spans="1:21" ht="12.75" customHeight="1" x14ac:dyDescent="0.25">
      <c r="A141" s="1"/>
      <c r="B141" s="1"/>
      <c r="C141" s="1"/>
      <c r="D141" s="1"/>
      <c r="E141" s="1"/>
      <c r="F141" s="1"/>
      <c r="G141" s="1"/>
      <c r="H141" s="1"/>
      <c r="I141" s="1"/>
      <c r="J141" s="1"/>
      <c r="K141" s="1"/>
      <c r="L141" s="1"/>
      <c r="M141" s="1"/>
      <c r="N141" s="1"/>
      <c r="O141" s="1"/>
      <c r="P141" s="1"/>
      <c r="Q141" s="1"/>
      <c r="R141" s="1"/>
      <c r="S141" s="1"/>
      <c r="T141" s="1"/>
      <c r="U141" s="1"/>
    </row>
    <row r="142" spans="1:21" ht="12.75" customHeight="1" x14ac:dyDescent="0.25">
      <c r="A142" s="1"/>
      <c r="B142" s="1"/>
      <c r="C142" s="1"/>
      <c r="D142" s="1"/>
      <c r="E142" s="1"/>
      <c r="F142" s="1"/>
      <c r="G142" s="1"/>
      <c r="H142" s="1"/>
      <c r="I142" s="1"/>
      <c r="J142" s="1"/>
      <c r="K142" s="1"/>
      <c r="L142" s="1"/>
      <c r="M142" s="1"/>
      <c r="N142" s="1"/>
      <c r="O142" s="1"/>
      <c r="P142" s="1"/>
      <c r="Q142" s="1"/>
      <c r="R142" s="1"/>
      <c r="S142" s="1"/>
      <c r="T142" s="1"/>
      <c r="U142" s="1"/>
    </row>
    <row r="143" spans="1:21" ht="12.75" customHeight="1" x14ac:dyDescent="0.25">
      <c r="A143" s="1"/>
      <c r="B143" s="1"/>
      <c r="C143" s="1"/>
      <c r="D143" s="1"/>
      <c r="E143" s="1"/>
      <c r="F143" s="1"/>
      <c r="G143" s="1"/>
      <c r="H143" s="1"/>
      <c r="I143" s="1"/>
      <c r="J143" s="1"/>
      <c r="K143" s="1"/>
      <c r="L143" s="1"/>
      <c r="M143" s="1"/>
      <c r="N143" s="1"/>
      <c r="O143" s="1"/>
      <c r="P143" s="1"/>
      <c r="Q143" s="1"/>
      <c r="R143" s="1"/>
      <c r="S143" s="1"/>
      <c r="T143" s="1"/>
      <c r="U143" s="1"/>
    </row>
    <row r="144" spans="1:21" ht="12.75" customHeight="1" x14ac:dyDescent="0.25">
      <c r="A144" s="1"/>
      <c r="B144" s="1"/>
      <c r="C144" s="1"/>
      <c r="D144" s="1"/>
      <c r="E144" s="1"/>
      <c r="F144" s="1"/>
      <c r="G144" s="1"/>
      <c r="H144" s="1"/>
      <c r="I144" s="1"/>
      <c r="J144" s="1"/>
      <c r="K144" s="1"/>
      <c r="L144" s="1"/>
      <c r="M144" s="1"/>
      <c r="N144" s="1"/>
      <c r="O144" s="1"/>
      <c r="P144" s="1"/>
      <c r="Q144" s="1"/>
      <c r="R144" s="1"/>
      <c r="S144" s="1"/>
      <c r="T144" s="1"/>
      <c r="U144" s="1"/>
    </row>
    <row r="145" spans="1:21" ht="12.75" customHeight="1" x14ac:dyDescent="0.25">
      <c r="A145" s="1"/>
      <c r="B145" s="1"/>
      <c r="C145" s="1"/>
      <c r="D145" s="1"/>
      <c r="E145" s="1"/>
      <c r="F145" s="1"/>
      <c r="G145" s="1"/>
      <c r="H145" s="1"/>
      <c r="I145" s="1"/>
      <c r="J145" s="1"/>
      <c r="K145" s="1"/>
      <c r="L145" s="1"/>
      <c r="M145" s="1"/>
      <c r="N145" s="1"/>
      <c r="O145" s="1"/>
      <c r="P145" s="1"/>
      <c r="Q145" s="1"/>
      <c r="R145" s="1"/>
      <c r="S145" s="1"/>
      <c r="T145" s="1"/>
      <c r="U145" s="1"/>
    </row>
    <row r="146" spans="1:21" ht="12.75" customHeight="1" x14ac:dyDescent="0.25">
      <c r="A146" s="1"/>
      <c r="B146" s="1"/>
      <c r="C146" s="1"/>
      <c r="D146" s="1"/>
      <c r="E146" s="1"/>
      <c r="F146" s="1"/>
      <c r="G146" s="1"/>
      <c r="H146" s="1"/>
      <c r="I146" s="1"/>
      <c r="J146" s="1"/>
      <c r="K146" s="1"/>
      <c r="L146" s="1"/>
      <c r="M146" s="1"/>
      <c r="N146" s="1"/>
      <c r="O146" s="1"/>
      <c r="P146" s="1"/>
      <c r="Q146" s="1"/>
      <c r="R146" s="1"/>
      <c r="S146" s="1"/>
      <c r="T146" s="1"/>
      <c r="U146" s="1"/>
    </row>
    <row r="147" spans="1:21" ht="12.75" customHeight="1" x14ac:dyDescent="0.25">
      <c r="A147" s="1"/>
      <c r="B147" s="1"/>
      <c r="C147" s="1"/>
      <c r="D147" s="1"/>
      <c r="E147" s="1"/>
      <c r="F147" s="1"/>
      <c r="G147" s="1"/>
      <c r="H147" s="1"/>
      <c r="I147" s="1"/>
      <c r="J147" s="1"/>
      <c r="K147" s="1"/>
      <c r="L147" s="1"/>
      <c r="M147" s="1"/>
      <c r="N147" s="1"/>
      <c r="O147" s="1"/>
      <c r="P147" s="1"/>
      <c r="Q147" s="1"/>
      <c r="R147" s="1"/>
      <c r="S147" s="1"/>
      <c r="T147" s="1"/>
      <c r="U147" s="1"/>
    </row>
    <row r="148" spans="1:21" ht="12.75" customHeight="1" x14ac:dyDescent="0.25">
      <c r="A148" s="1"/>
      <c r="B148" s="1"/>
      <c r="C148" s="1"/>
      <c r="D148" s="1"/>
      <c r="E148" s="1"/>
      <c r="F148" s="1"/>
      <c r="G148" s="1"/>
      <c r="H148" s="1"/>
      <c r="I148" s="1"/>
      <c r="J148" s="1"/>
      <c r="K148" s="1"/>
      <c r="L148" s="1"/>
      <c r="M148" s="1"/>
      <c r="N148" s="1"/>
      <c r="O148" s="1"/>
      <c r="P148" s="1"/>
      <c r="Q148" s="1"/>
      <c r="R148" s="1"/>
      <c r="S148" s="1"/>
      <c r="T148" s="1"/>
      <c r="U148" s="1"/>
    </row>
    <row r="149" spans="1:21" ht="12.75" customHeight="1" x14ac:dyDescent="0.25">
      <c r="A149" s="1"/>
      <c r="B149" s="1"/>
      <c r="C149" s="1"/>
      <c r="D149" s="1"/>
      <c r="E149" s="1"/>
      <c r="F149" s="1"/>
      <c r="G149" s="1"/>
      <c r="H149" s="1"/>
      <c r="I149" s="1"/>
      <c r="J149" s="1"/>
      <c r="K149" s="1"/>
      <c r="L149" s="1"/>
      <c r="M149" s="1"/>
      <c r="N149" s="1"/>
      <c r="O149" s="1"/>
      <c r="P149" s="1"/>
      <c r="Q149" s="1"/>
      <c r="R149" s="1"/>
      <c r="S149" s="1"/>
      <c r="T149" s="1"/>
      <c r="U149" s="1"/>
    </row>
    <row r="150" spans="1:21" ht="12.75" customHeight="1" x14ac:dyDescent="0.25">
      <c r="A150" s="1"/>
      <c r="B150" s="1"/>
      <c r="C150" s="1"/>
      <c r="D150" s="1"/>
      <c r="E150" s="1"/>
      <c r="F150" s="1"/>
      <c r="G150" s="1"/>
      <c r="H150" s="1"/>
      <c r="I150" s="1"/>
      <c r="J150" s="1"/>
      <c r="K150" s="1"/>
      <c r="L150" s="1"/>
      <c r="M150" s="1"/>
      <c r="N150" s="1"/>
      <c r="O150" s="1"/>
      <c r="P150" s="1"/>
      <c r="Q150" s="1"/>
      <c r="R150" s="1"/>
      <c r="S150" s="1"/>
      <c r="T150" s="1"/>
      <c r="U150" s="1"/>
    </row>
    <row r="151" spans="1:21" ht="12.75" customHeight="1" x14ac:dyDescent="0.25">
      <c r="A151" s="1"/>
      <c r="B151" s="1"/>
      <c r="C151" s="1"/>
      <c r="D151" s="1"/>
      <c r="E151" s="1"/>
      <c r="F151" s="1"/>
      <c r="G151" s="1"/>
      <c r="H151" s="1"/>
      <c r="I151" s="1"/>
      <c r="J151" s="1"/>
      <c r="K151" s="1"/>
      <c r="L151" s="1"/>
      <c r="M151" s="1"/>
      <c r="N151" s="1"/>
      <c r="O151" s="1"/>
      <c r="P151" s="1"/>
      <c r="Q151" s="1"/>
      <c r="R151" s="1"/>
      <c r="S151" s="1"/>
      <c r="T151" s="1"/>
      <c r="U151" s="1"/>
    </row>
    <row r="152" spans="1:21" ht="12.75" customHeight="1" x14ac:dyDescent="0.25">
      <c r="A152" s="1"/>
      <c r="B152" s="1"/>
      <c r="C152" s="1"/>
      <c r="D152" s="1"/>
      <c r="E152" s="1"/>
      <c r="F152" s="1"/>
      <c r="G152" s="1"/>
      <c r="H152" s="1"/>
      <c r="I152" s="1"/>
      <c r="J152" s="1"/>
      <c r="K152" s="1"/>
      <c r="L152" s="1"/>
      <c r="M152" s="1"/>
      <c r="N152" s="1"/>
      <c r="O152" s="1"/>
      <c r="P152" s="1"/>
      <c r="Q152" s="1"/>
      <c r="R152" s="1"/>
      <c r="S152" s="1"/>
      <c r="T152" s="1"/>
      <c r="U152" s="1"/>
    </row>
    <row r="153" spans="1:21" ht="12.75" customHeight="1" x14ac:dyDescent="0.25">
      <c r="A153" s="1"/>
      <c r="B153" s="1"/>
      <c r="C153" s="1"/>
      <c r="D153" s="1"/>
      <c r="E153" s="1"/>
      <c r="F153" s="1"/>
      <c r="G153" s="1"/>
      <c r="H153" s="1"/>
      <c r="I153" s="1"/>
      <c r="J153" s="1"/>
      <c r="K153" s="1"/>
      <c r="L153" s="1"/>
      <c r="M153" s="1"/>
      <c r="N153" s="1"/>
      <c r="O153" s="1"/>
      <c r="P153" s="1"/>
      <c r="Q153" s="1"/>
      <c r="R153" s="1"/>
      <c r="S153" s="1"/>
      <c r="T153" s="1"/>
      <c r="U153" s="1"/>
    </row>
    <row r="154" spans="1:21" ht="12.75" customHeight="1" x14ac:dyDescent="0.25">
      <c r="A154" s="1"/>
      <c r="B154" s="1"/>
      <c r="C154" s="1"/>
      <c r="D154" s="1"/>
      <c r="E154" s="1"/>
      <c r="F154" s="1"/>
      <c r="G154" s="1"/>
      <c r="H154" s="1"/>
      <c r="I154" s="1"/>
      <c r="J154" s="1"/>
      <c r="K154" s="1"/>
      <c r="L154" s="1"/>
      <c r="M154" s="1"/>
      <c r="N154" s="1"/>
      <c r="O154" s="1"/>
      <c r="P154" s="1"/>
      <c r="Q154" s="1"/>
      <c r="R154" s="1"/>
      <c r="S154" s="1"/>
      <c r="T154" s="1"/>
      <c r="U154" s="1"/>
    </row>
    <row r="155" spans="1:21" ht="12.75" customHeight="1" x14ac:dyDescent="0.25">
      <c r="A155" s="1"/>
      <c r="B155" s="1"/>
      <c r="C155" s="1"/>
      <c r="D155" s="1"/>
      <c r="E155" s="1"/>
      <c r="F155" s="1"/>
      <c r="G155" s="1"/>
      <c r="H155" s="1"/>
      <c r="I155" s="1"/>
      <c r="J155" s="1"/>
      <c r="K155" s="1"/>
      <c r="L155" s="1"/>
      <c r="M155" s="1"/>
      <c r="N155" s="1"/>
      <c r="O155" s="1"/>
      <c r="P155" s="1"/>
      <c r="Q155" s="1"/>
      <c r="R155" s="1"/>
      <c r="S155" s="1"/>
      <c r="T155" s="1"/>
      <c r="U155" s="1"/>
    </row>
    <row r="156" spans="1:21" ht="12.75" customHeight="1" x14ac:dyDescent="0.25">
      <c r="A156" s="1"/>
      <c r="B156" s="1"/>
      <c r="C156" s="1"/>
      <c r="D156" s="1"/>
      <c r="E156" s="1"/>
      <c r="F156" s="1"/>
      <c r="G156" s="1"/>
      <c r="H156" s="1"/>
      <c r="I156" s="1"/>
      <c r="J156" s="1"/>
      <c r="K156" s="1"/>
      <c r="L156" s="1"/>
      <c r="M156" s="1"/>
      <c r="N156" s="1"/>
      <c r="O156" s="1"/>
      <c r="P156" s="1"/>
      <c r="Q156" s="1"/>
      <c r="R156" s="1"/>
      <c r="S156" s="1"/>
      <c r="T156" s="1"/>
      <c r="U156" s="1"/>
    </row>
    <row r="157" spans="1:21" ht="12.75" customHeight="1" x14ac:dyDescent="0.25">
      <c r="A157" s="1"/>
      <c r="B157" s="1"/>
      <c r="C157" s="1"/>
      <c r="D157" s="1"/>
      <c r="E157" s="1"/>
      <c r="F157" s="1"/>
      <c r="G157" s="1"/>
      <c r="H157" s="1"/>
      <c r="I157" s="1"/>
      <c r="J157" s="1"/>
      <c r="K157" s="1"/>
      <c r="L157" s="1"/>
      <c r="M157" s="1"/>
      <c r="N157" s="1"/>
      <c r="O157" s="1"/>
      <c r="P157" s="1"/>
      <c r="Q157" s="1"/>
      <c r="R157" s="1"/>
      <c r="S157" s="1"/>
      <c r="T157" s="1"/>
      <c r="U157" s="1"/>
    </row>
    <row r="158" spans="1:21" ht="12.75" customHeight="1" x14ac:dyDescent="0.25">
      <c r="A158" s="1"/>
      <c r="B158" s="1"/>
      <c r="C158" s="1"/>
      <c r="D158" s="1"/>
      <c r="E158" s="1"/>
      <c r="F158" s="1"/>
      <c r="G158" s="1"/>
      <c r="H158" s="1"/>
      <c r="I158" s="1"/>
      <c r="J158" s="1"/>
      <c r="K158" s="1"/>
      <c r="L158" s="1"/>
      <c r="M158" s="1"/>
      <c r="N158" s="1"/>
      <c r="O158" s="1"/>
      <c r="P158" s="1"/>
      <c r="Q158" s="1"/>
      <c r="R158" s="1"/>
      <c r="S158" s="1"/>
      <c r="T158" s="1"/>
      <c r="U158" s="1"/>
    </row>
    <row r="159" spans="1:21" ht="12.75" customHeight="1" x14ac:dyDescent="0.25">
      <c r="A159" s="1"/>
      <c r="B159" s="1"/>
      <c r="C159" s="1"/>
      <c r="D159" s="1"/>
      <c r="E159" s="1"/>
      <c r="F159" s="1"/>
      <c r="G159" s="1"/>
      <c r="H159" s="1"/>
      <c r="I159" s="1"/>
      <c r="J159" s="1"/>
      <c r="K159" s="1"/>
      <c r="L159" s="1"/>
      <c r="M159" s="1"/>
      <c r="N159" s="1"/>
      <c r="O159" s="1"/>
      <c r="P159" s="1"/>
      <c r="Q159" s="1"/>
      <c r="R159" s="1"/>
      <c r="S159" s="1"/>
      <c r="T159" s="1"/>
      <c r="U159" s="1"/>
    </row>
    <row r="160" spans="1:21" ht="12.75" customHeight="1" x14ac:dyDescent="0.25">
      <c r="A160" s="1"/>
      <c r="B160" s="1"/>
      <c r="C160" s="1"/>
      <c r="D160" s="1"/>
      <c r="E160" s="1"/>
      <c r="F160" s="1"/>
      <c r="G160" s="1"/>
      <c r="H160" s="1"/>
      <c r="I160" s="1"/>
      <c r="J160" s="1"/>
      <c r="K160" s="1"/>
      <c r="L160" s="1"/>
      <c r="M160" s="1"/>
      <c r="N160" s="1"/>
      <c r="O160" s="1"/>
      <c r="P160" s="1"/>
      <c r="Q160" s="1"/>
      <c r="R160" s="1"/>
      <c r="S160" s="1"/>
      <c r="T160" s="1"/>
      <c r="U160" s="1"/>
    </row>
    <row r="161" spans="1:21" ht="12.75" customHeight="1" x14ac:dyDescent="0.25">
      <c r="A161" s="1"/>
      <c r="B161" s="1"/>
      <c r="C161" s="1"/>
      <c r="D161" s="1"/>
      <c r="E161" s="1"/>
      <c r="F161" s="1"/>
      <c r="G161" s="1"/>
      <c r="H161" s="1"/>
      <c r="I161" s="1"/>
      <c r="J161" s="1"/>
      <c r="K161" s="1"/>
      <c r="L161" s="1"/>
      <c r="M161" s="1"/>
      <c r="N161" s="1"/>
      <c r="O161" s="1"/>
      <c r="P161" s="1"/>
      <c r="Q161" s="1"/>
      <c r="R161" s="1"/>
      <c r="S161" s="1"/>
      <c r="T161" s="1"/>
      <c r="U161" s="1"/>
    </row>
    <row r="162" spans="1:21" ht="12.75" customHeight="1" x14ac:dyDescent="0.25">
      <c r="A162" s="1"/>
      <c r="B162" s="1"/>
      <c r="C162" s="1"/>
      <c r="D162" s="1"/>
      <c r="E162" s="1"/>
      <c r="F162" s="1"/>
      <c r="G162" s="1"/>
      <c r="H162" s="1"/>
      <c r="I162" s="1"/>
      <c r="J162" s="1"/>
      <c r="K162" s="1"/>
      <c r="L162" s="1"/>
      <c r="M162" s="1"/>
      <c r="N162" s="1"/>
      <c r="O162" s="1"/>
      <c r="P162" s="1"/>
      <c r="Q162" s="1"/>
      <c r="R162" s="1"/>
      <c r="S162" s="1"/>
      <c r="T162" s="1"/>
      <c r="U162" s="1"/>
    </row>
    <row r="163" spans="1:21" ht="12.75" customHeight="1" x14ac:dyDescent="0.25">
      <c r="A163" s="1"/>
      <c r="B163" s="1"/>
      <c r="C163" s="1"/>
      <c r="D163" s="1"/>
      <c r="E163" s="1"/>
      <c r="F163" s="1"/>
      <c r="G163" s="1"/>
      <c r="H163" s="1"/>
      <c r="I163" s="1"/>
      <c r="J163" s="1"/>
      <c r="K163" s="1"/>
      <c r="L163" s="1"/>
      <c r="M163" s="1"/>
      <c r="N163" s="1"/>
      <c r="O163" s="1"/>
      <c r="P163" s="1"/>
      <c r="Q163" s="1"/>
      <c r="R163" s="1"/>
      <c r="S163" s="1"/>
      <c r="T163" s="1"/>
      <c r="U163" s="1"/>
    </row>
    <row r="164" spans="1:21" ht="12.75" customHeight="1" x14ac:dyDescent="0.25">
      <c r="A164" s="1"/>
      <c r="B164" s="1"/>
      <c r="C164" s="1"/>
      <c r="D164" s="1"/>
      <c r="E164" s="1"/>
      <c r="F164" s="1"/>
      <c r="G164" s="1"/>
      <c r="H164" s="1"/>
      <c r="I164" s="1"/>
      <c r="J164" s="1"/>
      <c r="K164" s="1"/>
      <c r="L164" s="1"/>
      <c r="M164" s="1"/>
      <c r="N164" s="1"/>
      <c r="O164" s="1"/>
      <c r="P164" s="1"/>
      <c r="Q164" s="1"/>
      <c r="R164" s="1"/>
      <c r="S164" s="1"/>
      <c r="T164" s="1"/>
      <c r="U164" s="1"/>
    </row>
    <row r="165" spans="1:21" ht="12.75" customHeight="1" x14ac:dyDescent="0.25">
      <c r="A165" s="1"/>
      <c r="B165" s="1"/>
      <c r="C165" s="1"/>
      <c r="D165" s="1"/>
      <c r="E165" s="1"/>
      <c r="F165" s="1"/>
      <c r="G165" s="1"/>
      <c r="H165" s="1"/>
      <c r="I165" s="1"/>
      <c r="J165" s="1"/>
      <c r="K165" s="1"/>
      <c r="L165" s="1"/>
      <c r="M165" s="1"/>
      <c r="N165" s="1"/>
      <c r="O165" s="1"/>
      <c r="P165" s="1"/>
      <c r="Q165" s="1"/>
      <c r="R165" s="1"/>
      <c r="S165" s="1"/>
      <c r="T165" s="1"/>
      <c r="U165" s="1"/>
    </row>
    <row r="166" spans="1:21" ht="12.75" customHeight="1" x14ac:dyDescent="0.25">
      <c r="A166" s="1"/>
      <c r="B166" s="1"/>
      <c r="C166" s="1"/>
      <c r="D166" s="1"/>
      <c r="E166" s="1"/>
      <c r="F166" s="1"/>
      <c r="G166" s="1"/>
      <c r="H166" s="1"/>
      <c r="I166" s="1"/>
      <c r="J166" s="1"/>
      <c r="K166" s="1"/>
      <c r="L166" s="1"/>
      <c r="M166" s="1"/>
      <c r="N166" s="1"/>
      <c r="O166" s="1"/>
      <c r="P166" s="1"/>
      <c r="Q166" s="1"/>
      <c r="R166" s="1"/>
      <c r="S166" s="1"/>
      <c r="T166" s="1"/>
      <c r="U166" s="1"/>
    </row>
    <row r="167" spans="1:21" ht="12.75" customHeight="1" x14ac:dyDescent="0.25">
      <c r="A167" s="1"/>
      <c r="B167" s="1"/>
      <c r="C167" s="1"/>
      <c r="D167" s="1"/>
      <c r="E167" s="1"/>
      <c r="F167" s="1"/>
      <c r="G167" s="1"/>
      <c r="H167" s="1"/>
      <c r="I167" s="1"/>
      <c r="J167" s="1"/>
      <c r="K167" s="1"/>
      <c r="L167" s="1"/>
      <c r="M167" s="1"/>
      <c r="N167" s="1"/>
      <c r="O167" s="1"/>
      <c r="P167" s="1"/>
      <c r="Q167" s="1"/>
      <c r="R167" s="1"/>
      <c r="S167" s="1"/>
      <c r="T167" s="1"/>
      <c r="U167" s="1"/>
    </row>
    <row r="168" spans="1:21" ht="12.75" customHeight="1" x14ac:dyDescent="0.25">
      <c r="A168" s="1"/>
      <c r="B168" s="1"/>
      <c r="C168" s="1"/>
      <c r="D168" s="1"/>
      <c r="E168" s="1"/>
      <c r="F168" s="1"/>
      <c r="G168" s="1"/>
      <c r="H168" s="1"/>
      <c r="I168" s="1"/>
      <c r="J168" s="1"/>
      <c r="K168" s="1"/>
      <c r="L168" s="1"/>
      <c r="M168" s="1"/>
      <c r="N168" s="1"/>
      <c r="O168" s="1"/>
      <c r="P168" s="1"/>
      <c r="Q168" s="1"/>
      <c r="R168" s="1"/>
      <c r="S168" s="1"/>
      <c r="T168" s="1"/>
      <c r="U168" s="1"/>
    </row>
    <row r="169" spans="1:21" ht="12.75" customHeight="1" x14ac:dyDescent="0.25">
      <c r="A169" s="1"/>
      <c r="B169" s="1"/>
      <c r="C169" s="1"/>
      <c r="D169" s="1"/>
      <c r="E169" s="1"/>
      <c r="F169" s="1"/>
      <c r="G169" s="1"/>
      <c r="H169" s="1"/>
      <c r="I169" s="1"/>
      <c r="J169" s="1"/>
      <c r="K169" s="1"/>
      <c r="L169" s="1"/>
      <c r="M169" s="1"/>
      <c r="N169" s="1"/>
      <c r="O169" s="1"/>
      <c r="P169" s="1"/>
      <c r="Q169" s="1"/>
      <c r="R169" s="1"/>
      <c r="S169" s="1"/>
      <c r="T169" s="1"/>
      <c r="U169" s="1"/>
    </row>
    <row r="170" spans="1:21" ht="12.75" customHeight="1" x14ac:dyDescent="0.25">
      <c r="A170" s="1"/>
      <c r="B170" s="1"/>
      <c r="C170" s="1"/>
      <c r="D170" s="1"/>
      <c r="E170" s="1"/>
      <c r="F170" s="1"/>
      <c r="G170" s="1"/>
      <c r="H170" s="1"/>
      <c r="I170" s="1"/>
      <c r="J170" s="1"/>
      <c r="K170" s="1"/>
      <c r="L170" s="1"/>
      <c r="M170" s="1"/>
      <c r="N170" s="1"/>
      <c r="O170" s="1"/>
      <c r="P170" s="1"/>
      <c r="Q170" s="1"/>
      <c r="R170" s="1"/>
      <c r="S170" s="1"/>
      <c r="T170" s="1"/>
      <c r="U170" s="1"/>
    </row>
    <row r="171" spans="1:21" ht="12.75" customHeight="1" x14ac:dyDescent="0.25">
      <c r="A171" s="1"/>
      <c r="B171" s="1"/>
      <c r="C171" s="1"/>
      <c r="D171" s="1"/>
      <c r="E171" s="1"/>
      <c r="F171" s="1"/>
      <c r="G171" s="1"/>
      <c r="H171" s="1"/>
      <c r="I171" s="1"/>
      <c r="J171" s="1"/>
      <c r="K171" s="1"/>
      <c r="L171" s="1"/>
      <c r="M171" s="1"/>
      <c r="N171" s="1"/>
      <c r="O171" s="1"/>
      <c r="P171" s="1"/>
      <c r="Q171" s="1"/>
      <c r="R171" s="1"/>
      <c r="S171" s="1"/>
      <c r="T171" s="1"/>
      <c r="U171" s="1"/>
    </row>
    <row r="172" spans="1:21" ht="12.75" customHeight="1" x14ac:dyDescent="0.25">
      <c r="A172" s="1"/>
      <c r="B172" s="1"/>
      <c r="C172" s="1"/>
      <c r="D172" s="1"/>
      <c r="E172" s="1"/>
      <c r="F172" s="1"/>
      <c r="G172" s="1"/>
      <c r="H172" s="1"/>
      <c r="I172" s="1"/>
      <c r="J172" s="1"/>
      <c r="K172" s="1"/>
      <c r="L172" s="1"/>
      <c r="M172" s="1"/>
      <c r="N172" s="1"/>
      <c r="O172" s="1"/>
      <c r="P172" s="1"/>
      <c r="Q172" s="1"/>
      <c r="R172" s="1"/>
      <c r="S172" s="1"/>
      <c r="T172" s="1"/>
      <c r="U172" s="1"/>
    </row>
    <row r="173" spans="1:21" ht="12.75" customHeight="1" x14ac:dyDescent="0.25">
      <c r="A173" s="1"/>
      <c r="B173" s="1"/>
      <c r="C173" s="1"/>
      <c r="D173" s="1"/>
      <c r="E173" s="1"/>
      <c r="F173" s="1"/>
      <c r="G173" s="1"/>
      <c r="H173" s="1"/>
      <c r="I173" s="1"/>
      <c r="J173" s="1"/>
      <c r="K173" s="1"/>
      <c r="L173" s="1"/>
      <c r="M173" s="1"/>
      <c r="N173" s="1"/>
      <c r="O173" s="1"/>
      <c r="P173" s="1"/>
      <c r="Q173" s="1"/>
      <c r="R173" s="1"/>
      <c r="S173" s="1"/>
      <c r="T173" s="1"/>
      <c r="U173" s="1"/>
    </row>
    <row r="174" spans="1:21" ht="12.75" customHeight="1" x14ac:dyDescent="0.25">
      <c r="A174" s="1"/>
      <c r="B174" s="1"/>
      <c r="C174" s="1"/>
      <c r="D174" s="1"/>
      <c r="E174" s="1"/>
      <c r="F174" s="1"/>
      <c r="G174" s="1"/>
      <c r="H174" s="1"/>
      <c r="I174" s="1"/>
      <c r="J174" s="1"/>
      <c r="K174" s="1"/>
      <c r="L174" s="1"/>
      <c r="M174" s="1"/>
      <c r="N174" s="1"/>
      <c r="O174" s="1"/>
      <c r="P174" s="1"/>
      <c r="Q174" s="1"/>
      <c r="R174" s="1"/>
      <c r="S174" s="1"/>
      <c r="T174" s="1"/>
      <c r="U174" s="1"/>
    </row>
    <row r="175" spans="1:21" ht="12.75" customHeight="1" x14ac:dyDescent="0.25">
      <c r="A175" s="1"/>
      <c r="B175" s="1"/>
      <c r="C175" s="1"/>
      <c r="D175" s="1"/>
      <c r="E175" s="1"/>
      <c r="F175" s="1"/>
      <c r="G175" s="1"/>
      <c r="H175" s="1"/>
      <c r="I175" s="1"/>
      <c r="J175" s="1"/>
      <c r="K175" s="1"/>
      <c r="L175" s="1"/>
      <c r="M175" s="1"/>
      <c r="N175" s="1"/>
      <c r="O175" s="1"/>
      <c r="P175" s="1"/>
      <c r="Q175" s="1"/>
      <c r="R175" s="1"/>
      <c r="S175" s="1"/>
      <c r="T175" s="1"/>
      <c r="U175" s="1"/>
    </row>
    <row r="176" spans="1:21" ht="12.75" customHeight="1" x14ac:dyDescent="0.25">
      <c r="A176" s="1"/>
      <c r="B176" s="1"/>
      <c r="C176" s="1"/>
      <c r="D176" s="1"/>
      <c r="E176" s="1"/>
      <c r="F176" s="1"/>
      <c r="G176" s="1"/>
      <c r="H176" s="1"/>
      <c r="I176" s="1"/>
      <c r="J176" s="1"/>
      <c r="K176" s="1"/>
      <c r="L176" s="1"/>
      <c r="M176" s="1"/>
      <c r="N176" s="1"/>
      <c r="O176" s="1"/>
      <c r="P176" s="1"/>
      <c r="Q176" s="1"/>
      <c r="R176" s="1"/>
      <c r="S176" s="1"/>
      <c r="T176" s="1"/>
      <c r="U176" s="1"/>
    </row>
    <row r="177" spans="1:21" ht="12.75" customHeight="1" x14ac:dyDescent="0.25">
      <c r="A177" s="1"/>
      <c r="B177" s="1"/>
      <c r="C177" s="1"/>
      <c r="D177" s="1"/>
      <c r="E177" s="1"/>
      <c r="F177" s="1"/>
      <c r="G177" s="1"/>
      <c r="H177" s="1"/>
      <c r="I177" s="1"/>
      <c r="J177" s="1"/>
      <c r="K177" s="1"/>
      <c r="L177" s="1"/>
      <c r="M177" s="1"/>
      <c r="N177" s="1"/>
      <c r="O177" s="1"/>
      <c r="P177" s="1"/>
      <c r="Q177" s="1"/>
      <c r="R177" s="1"/>
      <c r="S177" s="1"/>
      <c r="T177" s="1"/>
      <c r="U177" s="1"/>
    </row>
    <row r="178" spans="1:21" ht="12.75" customHeight="1" x14ac:dyDescent="0.25">
      <c r="A178" s="1"/>
      <c r="B178" s="1"/>
      <c r="C178" s="1"/>
      <c r="D178" s="1"/>
      <c r="E178" s="1"/>
      <c r="F178" s="1"/>
      <c r="G178" s="1"/>
      <c r="H178" s="1"/>
      <c r="I178" s="1"/>
      <c r="J178" s="1"/>
      <c r="K178" s="1"/>
      <c r="L178" s="1"/>
      <c r="M178" s="1"/>
      <c r="N178" s="1"/>
      <c r="O178" s="1"/>
      <c r="P178" s="1"/>
      <c r="Q178" s="1"/>
      <c r="R178" s="1"/>
      <c r="S178" s="1"/>
      <c r="T178" s="1"/>
      <c r="U178" s="1"/>
    </row>
    <row r="179" spans="1:21" ht="12.75" customHeight="1" x14ac:dyDescent="0.25">
      <c r="A179" s="1"/>
      <c r="B179" s="1"/>
      <c r="C179" s="1"/>
      <c r="D179" s="1"/>
      <c r="E179" s="1"/>
      <c r="F179" s="1"/>
      <c r="G179" s="1"/>
      <c r="H179" s="1"/>
      <c r="I179" s="1"/>
      <c r="J179" s="1"/>
      <c r="K179" s="1"/>
      <c r="L179" s="1"/>
      <c r="M179" s="1"/>
      <c r="N179" s="1"/>
      <c r="O179" s="1"/>
      <c r="P179" s="1"/>
      <c r="Q179" s="1"/>
      <c r="R179" s="1"/>
      <c r="S179" s="1"/>
      <c r="T179" s="1"/>
      <c r="U179" s="1"/>
    </row>
    <row r="180" spans="1:21" ht="12.75" customHeight="1" x14ac:dyDescent="0.25">
      <c r="A180" s="1"/>
      <c r="B180" s="1"/>
      <c r="C180" s="1"/>
      <c r="D180" s="1"/>
      <c r="E180" s="1"/>
      <c r="F180" s="1"/>
      <c r="G180" s="1"/>
      <c r="H180" s="1"/>
      <c r="I180" s="1"/>
      <c r="J180" s="1"/>
      <c r="K180" s="1"/>
      <c r="L180" s="1"/>
      <c r="M180" s="1"/>
      <c r="N180" s="1"/>
      <c r="O180" s="1"/>
      <c r="P180" s="1"/>
      <c r="Q180" s="1"/>
      <c r="R180" s="1"/>
      <c r="S180" s="1"/>
      <c r="T180" s="1"/>
      <c r="U180" s="1"/>
    </row>
    <row r="181" spans="1:21" ht="12.75" customHeight="1" x14ac:dyDescent="0.25">
      <c r="A181" s="1"/>
      <c r="B181" s="1"/>
      <c r="C181" s="1"/>
      <c r="D181" s="1"/>
      <c r="E181" s="1"/>
      <c r="F181" s="1"/>
      <c r="G181" s="1"/>
      <c r="H181" s="1"/>
      <c r="I181" s="1"/>
      <c r="J181" s="1"/>
      <c r="K181" s="1"/>
      <c r="L181" s="1"/>
      <c r="M181" s="1"/>
      <c r="N181" s="1"/>
      <c r="O181" s="1"/>
      <c r="P181" s="1"/>
      <c r="Q181" s="1"/>
      <c r="R181" s="1"/>
      <c r="S181" s="1"/>
      <c r="T181" s="1"/>
      <c r="U181" s="1"/>
    </row>
    <row r="182" spans="1:21" ht="12.75" customHeight="1" x14ac:dyDescent="0.25">
      <c r="A182" s="1"/>
      <c r="B182" s="1"/>
      <c r="C182" s="1"/>
      <c r="D182" s="1"/>
      <c r="E182" s="1"/>
      <c r="F182" s="1"/>
      <c r="G182" s="1"/>
      <c r="H182" s="1"/>
      <c r="I182" s="1"/>
      <c r="J182" s="1"/>
      <c r="K182" s="1"/>
      <c r="L182" s="1"/>
      <c r="M182" s="1"/>
      <c r="N182" s="1"/>
      <c r="O182" s="1"/>
      <c r="P182" s="1"/>
      <c r="Q182" s="1"/>
      <c r="R182" s="1"/>
      <c r="S182" s="1"/>
      <c r="T182" s="1"/>
      <c r="U182" s="1"/>
    </row>
    <row r="183" spans="1:21" ht="12.75" customHeight="1" x14ac:dyDescent="0.25">
      <c r="A183" s="1"/>
      <c r="B183" s="1"/>
      <c r="C183" s="1"/>
      <c r="D183" s="1"/>
      <c r="E183" s="1"/>
      <c r="F183" s="1"/>
      <c r="G183" s="1"/>
      <c r="H183" s="1"/>
      <c r="I183" s="1"/>
      <c r="J183" s="1"/>
      <c r="K183" s="1"/>
      <c r="L183" s="1"/>
      <c r="M183" s="1"/>
      <c r="N183" s="1"/>
      <c r="O183" s="1"/>
      <c r="P183" s="1"/>
      <c r="Q183" s="1"/>
      <c r="R183" s="1"/>
      <c r="S183" s="1"/>
      <c r="T183" s="1"/>
      <c r="U183" s="1"/>
    </row>
    <row r="184" spans="1:21" ht="12.75" customHeight="1" x14ac:dyDescent="0.25">
      <c r="A184" s="1"/>
      <c r="B184" s="1"/>
      <c r="C184" s="1"/>
      <c r="D184" s="1"/>
      <c r="E184" s="1"/>
      <c r="F184" s="1"/>
      <c r="G184" s="1"/>
      <c r="H184" s="1"/>
      <c r="I184" s="1"/>
      <c r="J184" s="1"/>
      <c r="K184" s="1"/>
      <c r="L184" s="1"/>
      <c r="M184" s="1"/>
      <c r="N184" s="1"/>
      <c r="O184" s="1"/>
      <c r="P184" s="1"/>
      <c r="Q184" s="1"/>
      <c r="R184" s="1"/>
      <c r="S184" s="1"/>
      <c r="T184" s="1"/>
      <c r="U184" s="1"/>
    </row>
    <row r="185" spans="1:21" ht="12.75" customHeight="1" x14ac:dyDescent="0.25">
      <c r="A185" s="1"/>
      <c r="B185" s="1"/>
      <c r="C185" s="1"/>
      <c r="D185" s="1"/>
      <c r="E185" s="1"/>
      <c r="F185" s="1"/>
      <c r="G185" s="1"/>
      <c r="H185" s="1"/>
      <c r="I185" s="1"/>
      <c r="J185" s="1"/>
      <c r="K185" s="1"/>
      <c r="L185" s="1"/>
      <c r="M185" s="1"/>
      <c r="N185" s="1"/>
      <c r="O185" s="1"/>
      <c r="P185" s="1"/>
      <c r="Q185" s="1"/>
      <c r="R185" s="1"/>
      <c r="S185" s="1"/>
      <c r="T185" s="1"/>
      <c r="U185" s="1"/>
    </row>
    <row r="186" spans="1:21" ht="12.75" customHeight="1" x14ac:dyDescent="0.25">
      <c r="A186" s="1"/>
      <c r="B186" s="1"/>
      <c r="C186" s="1"/>
      <c r="D186" s="1"/>
      <c r="E186" s="1"/>
      <c r="F186" s="1"/>
      <c r="G186" s="1"/>
      <c r="H186" s="1"/>
      <c r="I186" s="1"/>
      <c r="J186" s="1"/>
      <c r="K186" s="1"/>
      <c r="L186" s="1"/>
      <c r="M186" s="1"/>
      <c r="N186" s="1"/>
      <c r="O186" s="1"/>
      <c r="P186" s="1"/>
      <c r="Q186" s="1"/>
      <c r="R186" s="1"/>
      <c r="S186" s="1"/>
      <c r="T186" s="1"/>
      <c r="U186" s="1"/>
    </row>
    <row r="187" spans="1:21" ht="12.75" customHeight="1" x14ac:dyDescent="0.25">
      <c r="A187" s="1"/>
      <c r="B187" s="1"/>
      <c r="C187" s="1"/>
      <c r="D187" s="1"/>
      <c r="E187" s="1"/>
      <c r="F187" s="1"/>
      <c r="G187" s="1"/>
      <c r="H187" s="1"/>
      <c r="I187" s="1"/>
      <c r="J187" s="1"/>
      <c r="K187" s="1"/>
      <c r="L187" s="1"/>
      <c r="M187" s="1"/>
      <c r="N187" s="1"/>
      <c r="O187" s="1"/>
      <c r="P187" s="1"/>
      <c r="Q187" s="1"/>
      <c r="R187" s="1"/>
      <c r="S187" s="1"/>
      <c r="T187" s="1"/>
      <c r="U187" s="1"/>
    </row>
    <row r="188" spans="1:21" ht="12.75" customHeight="1" x14ac:dyDescent="0.25">
      <c r="A188" s="1"/>
      <c r="B188" s="1"/>
      <c r="C188" s="1"/>
      <c r="D188" s="1"/>
      <c r="E188" s="1"/>
      <c r="F188" s="1"/>
      <c r="G188" s="1"/>
      <c r="H188" s="1"/>
      <c r="I188" s="1"/>
      <c r="J188" s="1"/>
      <c r="K188" s="1"/>
      <c r="L188" s="1"/>
      <c r="M188" s="1"/>
      <c r="N188" s="1"/>
      <c r="O188" s="1"/>
      <c r="P188" s="1"/>
      <c r="Q188" s="1"/>
      <c r="R188" s="1"/>
      <c r="S188" s="1"/>
      <c r="T188" s="1"/>
      <c r="U188" s="1"/>
    </row>
    <row r="189" spans="1:21" ht="12.75" customHeight="1" x14ac:dyDescent="0.25">
      <c r="A189" s="1"/>
      <c r="B189" s="1"/>
      <c r="C189" s="1"/>
      <c r="D189" s="1"/>
      <c r="E189" s="1"/>
      <c r="F189" s="1"/>
      <c r="G189" s="1"/>
      <c r="H189" s="1"/>
      <c r="I189" s="1"/>
      <c r="J189" s="1"/>
      <c r="K189" s="1"/>
      <c r="L189" s="1"/>
      <c r="M189" s="1"/>
      <c r="N189" s="1"/>
      <c r="O189" s="1"/>
      <c r="P189" s="1"/>
      <c r="Q189" s="1"/>
      <c r="R189" s="1"/>
      <c r="S189" s="1"/>
      <c r="T189" s="1"/>
      <c r="U189" s="1"/>
    </row>
    <row r="190" spans="1:21" ht="12.75" customHeight="1" x14ac:dyDescent="0.25">
      <c r="A190" s="1"/>
      <c r="B190" s="1"/>
      <c r="C190" s="1"/>
      <c r="D190" s="1"/>
      <c r="E190" s="1"/>
      <c r="F190" s="1"/>
      <c r="G190" s="1"/>
      <c r="H190" s="1"/>
      <c r="I190" s="1"/>
      <c r="J190" s="1"/>
      <c r="K190" s="1"/>
      <c r="L190" s="1"/>
      <c r="M190" s="1"/>
      <c r="N190" s="1"/>
      <c r="O190" s="1"/>
      <c r="P190" s="1"/>
      <c r="Q190" s="1"/>
      <c r="R190" s="1"/>
      <c r="S190" s="1"/>
      <c r="T190" s="1"/>
      <c r="U190" s="1"/>
    </row>
    <row r="191" spans="1:21" ht="12.75" customHeight="1" x14ac:dyDescent="0.25">
      <c r="A191" s="1"/>
      <c r="B191" s="1"/>
      <c r="C191" s="1"/>
      <c r="D191" s="1"/>
      <c r="E191" s="1"/>
      <c r="F191" s="1"/>
      <c r="G191" s="1"/>
      <c r="H191" s="1"/>
      <c r="I191" s="1"/>
      <c r="J191" s="1"/>
      <c r="K191" s="1"/>
      <c r="L191" s="1"/>
      <c r="M191" s="1"/>
      <c r="N191" s="1"/>
      <c r="O191" s="1"/>
      <c r="P191" s="1"/>
      <c r="Q191" s="1"/>
      <c r="R191" s="1"/>
      <c r="S191" s="1"/>
      <c r="T191" s="1"/>
      <c r="U191" s="1"/>
    </row>
    <row r="192" spans="1:21" ht="12.75" customHeight="1" x14ac:dyDescent="0.25">
      <c r="A192" s="1"/>
      <c r="B192" s="1"/>
      <c r="C192" s="1"/>
      <c r="D192" s="1"/>
      <c r="E192" s="1"/>
      <c r="F192" s="1"/>
      <c r="G192" s="1"/>
      <c r="H192" s="1"/>
      <c r="I192" s="1"/>
      <c r="J192" s="1"/>
      <c r="K192" s="1"/>
      <c r="L192" s="1"/>
      <c r="M192" s="1"/>
      <c r="N192" s="1"/>
      <c r="O192" s="1"/>
      <c r="P192" s="1"/>
      <c r="Q192" s="1"/>
      <c r="R192" s="1"/>
      <c r="S192" s="1"/>
      <c r="T192" s="1"/>
      <c r="U192" s="1"/>
    </row>
    <row r="193" spans="1:21" ht="12.75" customHeight="1" x14ac:dyDescent="0.25">
      <c r="A193" s="1"/>
      <c r="B193" s="1"/>
      <c r="C193" s="1"/>
      <c r="D193" s="1"/>
      <c r="E193" s="1"/>
      <c r="F193" s="1"/>
      <c r="G193" s="1"/>
      <c r="H193" s="1"/>
      <c r="I193" s="1"/>
      <c r="J193" s="1"/>
      <c r="K193" s="1"/>
      <c r="L193" s="1"/>
      <c r="M193" s="1"/>
      <c r="N193" s="1"/>
      <c r="O193" s="1"/>
      <c r="P193" s="1"/>
      <c r="Q193" s="1"/>
      <c r="R193" s="1"/>
      <c r="S193" s="1"/>
      <c r="T193" s="1"/>
      <c r="U193" s="1"/>
    </row>
    <row r="194" spans="1:21" ht="12.75" customHeight="1" x14ac:dyDescent="0.25">
      <c r="A194" s="1"/>
      <c r="B194" s="1"/>
      <c r="C194" s="1"/>
      <c r="D194" s="1"/>
      <c r="E194" s="1"/>
      <c r="F194" s="1"/>
      <c r="G194" s="1"/>
      <c r="H194" s="1"/>
      <c r="I194" s="1"/>
      <c r="J194" s="1"/>
      <c r="K194" s="1"/>
      <c r="L194" s="1"/>
      <c r="M194" s="1"/>
      <c r="N194" s="1"/>
      <c r="O194" s="1"/>
      <c r="P194" s="1"/>
      <c r="Q194" s="1"/>
      <c r="R194" s="1"/>
      <c r="S194" s="1"/>
      <c r="T194" s="1"/>
      <c r="U194" s="1"/>
    </row>
    <row r="195" spans="1:21" ht="12.75" customHeight="1" x14ac:dyDescent="0.25">
      <c r="A195" s="1"/>
      <c r="B195" s="1"/>
      <c r="C195" s="1"/>
      <c r="D195" s="1"/>
      <c r="E195" s="1"/>
      <c r="F195" s="1"/>
      <c r="G195" s="1"/>
      <c r="H195" s="1"/>
      <c r="I195" s="1"/>
      <c r="J195" s="1"/>
      <c r="K195" s="1"/>
      <c r="L195" s="1"/>
      <c r="M195" s="1"/>
      <c r="N195" s="1"/>
      <c r="O195" s="1"/>
      <c r="P195" s="1"/>
      <c r="Q195" s="1"/>
      <c r="R195" s="1"/>
      <c r="S195" s="1"/>
      <c r="T195" s="1"/>
      <c r="U195" s="1"/>
    </row>
    <row r="196" spans="1:21" ht="12.75" customHeight="1" x14ac:dyDescent="0.25">
      <c r="A196" s="1"/>
      <c r="B196" s="1"/>
      <c r="C196" s="1"/>
      <c r="D196" s="1"/>
      <c r="E196" s="1"/>
      <c r="F196" s="1"/>
      <c r="G196" s="1"/>
      <c r="H196" s="1"/>
      <c r="I196" s="1"/>
      <c r="J196" s="1"/>
      <c r="K196" s="1"/>
      <c r="L196" s="1"/>
      <c r="M196" s="1"/>
      <c r="N196" s="1"/>
      <c r="O196" s="1"/>
      <c r="P196" s="1"/>
      <c r="Q196" s="1"/>
      <c r="R196" s="1"/>
      <c r="S196" s="1"/>
      <c r="T196" s="1"/>
      <c r="U196" s="1"/>
    </row>
    <row r="197" spans="1:21" ht="12.75" customHeight="1" x14ac:dyDescent="0.25">
      <c r="A197" s="1"/>
      <c r="B197" s="1"/>
      <c r="C197" s="1"/>
      <c r="D197" s="1"/>
      <c r="E197" s="1"/>
      <c r="F197" s="1"/>
      <c r="G197" s="1"/>
      <c r="H197" s="1"/>
      <c r="I197" s="1"/>
      <c r="J197" s="1"/>
      <c r="K197" s="1"/>
      <c r="L197" s="1"/>
      <c r="M197" s="1"/>
      <c r="N197" s="1"/>
      <c r="O197" s="1"/>
      <c r="P197" s="1"/>
      <c r="Q197" s="1"/>
      <c r="R197" s="1"/>
      <c r="S197" s="1"/>
      <c r="T197" s="1"/>
      <c r="U197" s="1"/>
    </row>
    <row r="198" spans="1:21" ht="12.75" customHeight="1" x14ac:dyDescent="0.25">
      <c r="A198" s="1"/>
      <c r="B198" s="1"/>
      <c r="C198" s="1"/>
      <c r="D198" s="1"/>
      <c r="E198" s="1"/>
      <c r="F198" s="1"/>
      <c r="G198" s="1"/>
      <c r="H198" s="1"/>
      <c r="I198" s="1"/>
      <c r="J198" s="1"/>
      <c r="K198" s="1"/>
      <c r="L198" s="1"/>
      <c r="M198" s="1"/>
      <c r="N198" s="1"/>
      <c r="O198" s="1"/>
      <c r="P198" s="1"/>
      <c r="Q198" s="1"/>
      <c r="R198" s="1"/>
      <c r="S198" s="1"/>
      <c r="T198" s="1"/>
      <c r="U198" s="1"/>
    </row>
    <row r="199" spans="1:21" ht="12.75" customHeight="1" x14ac:dyDescent="0.25">
      <c r="A199" s="1"/>
      <c r="B199" s="1"/>
      <c r="C199" s="1"/>
      <c r="D199" s="1"/>
      <c r="E199" s="1"/>
      <c r="F199" s="1"/>
      <c r="G199" s="1"/>
      <c r="H199" s="1"/>
      <c r="I199" s="1"/>
      <c r="J199" s="1"/>
      <c r="K199" s="1"/>
      <c r="L199" s="1"/>
      <c r="M199" s="1"/>
      <c r="N199" s="1"/>
      <c r="O199" s="1"/>
      <c r="P199" s="1"/>
      <c r="Q199" s="1"/>
      <c r="R199" s="1"/>
      <c r="S199" s="1"/>
      <c r="T199" s="1"/>
      <c r="U199" s="1"/>
    </row>
    <row r="200" spans="1:21" ht="12.75" customHeight="1" x14ac:dyDescent="0.25">
      <c r="A200" s="1"/>
      <c r="B200" s="1"/>
      <c r="C200" s="1"/>
      <c r="D200" s="1"/>
      <c r="E200" s="1"/>
      <c r="F200" s="1"/>
      <c r="G200" s="1"/>
      <c r="H200" s="1"/>
      <c r="I200" s="1"/>
      <c r="J200" s="1"/>
      <c r="K200" s="1"/>
      <c r="L200" s="1"/>
      <c r="M200" s="1"/>
      <c r="N200" s="1"/>
      <c r="O200" s="1"/>
      <c r="P200" s="1"/>
      <c r="Q200" s="1"/>
      <c r="R200" s="1"/>
      <c r="S200" s="1"/>
      <c r="T200" s="1"/>
      <c r="U200" s="1"/>
    </row>
    <row r="201" spans="1:21" ht="12.75" customHeight="1" x14ac:dyDescent="0.25">
      <c r="A201" s="1"/>
      <c r="B201" s="1"/>
      <c r="C201" s="1"/>
      <c r="D201" s="1"/>
      <c r="E201" s="1"/>
      <c r="F201" s="1"/>
      <c r="G201" s="1"/>
      <c r="H201" s="1"/>
      <c r="I201" s="1"/>
      <c r="J201" s="1"/>
      <c r="K201" s="1"/>
      <c r="L201" s="1"/>
      <c r="M201" s="1"/>
      <c r="N201" s="1"/>
      <c r="O201" s="1"/>
      <c r="P201" s="1"/>
      <c r="Q201" s="1"/>
      <c r="R201" s="1"/>
      <c r="S201" s="1"/>
      <c r="T201" s="1"/>
      <c r="U201" s="1"/>
    </row>
    <row r="202" spans="1:21" ht="12.75" customHeight="1" x14ac:dyDescent="0.25">
      <c r="A202" s="1"/>
      <c r="B202" s="1"/>
      <c r="C202" s="1"/>
      <c r="D202" s="1"/>
      <c r="E202" s="1"/>
      <c r="F202" s="1"/>
      <c r="G202" s="1"/>
      <c r="H202" s="1"/>
      <c r="I202" s="1"/>
      <c r="J202" s="1"/>
      <c r="K202" s="1"/>
      <c r="L202" s="1"/>
      <c r="M202" s="1"/>
      <c r="N202" s="1"/>
      <c r="O202" s="1"/>
      <c r="P202" s="1"/>
      <c r="Q202" s="1"/>
      <c r="R202" s="1"/>
      <c r="S202" s="1"/>
      <c r="T202" s="1"/>
      <c r="U202" s="1"/>
    </row>
    <row r="203" spans="1:21" ht="12.75" customHeight="1" x14ac:dyDescent="0.25">
      <c r="A203" s="1"/>
      <c r="B203" s="1"/>
      <c r="C203" s="1"/>
      <c r="D203" s="1"/>
      <c r="E203" s="1"/>
      <c r="F203" s="1"/>
      <c r="G203" s="1"/>
      <c r="H203" s="1"/>
      <c r="I203" s="1"/>
      <c r="J203" s="1"/>
      <c r="K203" s="1"/>
      <c r="L203" s="1"/>
      <c r="M203" s="1"/>
      <c r="N203" s="1"/>
      <c r="O203" s="1"/>
      <c r="P203" s="1"/>
      <c r="Q203" s="1"/>
      <c r="R203" s="1"/>
      <c r="S203" s="1"/>
      <c r="T203" s="1"/>
      <c r="U203" s="1"/>
    </row>
    <row r="204" spans="1:21" ht="12.75" customHeight="1" x14ac:dyDescent="0.25">
      <c r="A204" s="1"/>
      <c r="B204" s="1"/>
      <c r="C204" s="1"/>
      <c r="D204" s="1"/>
      <c r="E204" s="1"/>
      <c r="F204" s="1"/>
      <c r="G204" s="1"/>
      <c r="H204" s="1"/>
      <c r="I204" s="1"/>
      <c r="J204" s="1"/>
      <c r="K204" s="1"/>
      <c r="L204" s="1"/>
      <c r="M204" s="1"/>
      <c r="N204" s="1"/>
      <c r="O204" s="1"/>
      <c r="P204" s="1"/>
      <c r="Q204" s="1"/>
      <c r="R204" s="1"/>
      <c r="S204" s="1"/>
      <c r="T204" s="1"/>
      <c r="U204" s="1"/>
    </row>
    <row r="205" spans="1:21" ht="12.75" customHeight="1" x14ac:dyDescent="0.25">
      <c r="A205" s="1"/>
      <c r="B205" s="1"/>
      <c r="C205" s="1"/>
      <c r="D205" s="1"/>
      <c r="E205" s="1"/>
      <c r="F205" s="1"/>
      <c r="G205" s="1"/>
      <c r="H205" s="1"/>
      <c r="I205" s="1"/>
      <c r="J205" s="1"/>
      <c r="K205" s="1"/>
      <c r="L205" s="1"/>
      <c r="M205" s="1"/>
      <c r="N205" s="1"/>
      <c r="O205" s="1"/>
      <c r="P205" s="1"/>
      <c r="Q205" s="1"/>
      <c r="R205" s="1"/>
      <c r="S205" s="1"/>
      <c r="T205" s="1"/>
      <c r="U205" s="1"/>
    </row>
    <row r="206" spans="1:21" ht="12.75" customHeight="1" x14ac:dyDescent="0.25">
      <c r="A206" s="1"/>
      <c r="B206" s="1"/>
      <c r="C206" s="1"/>
      <c r="D206" s="1"/>
      <c r="E206" s="1"/>
      <c r="F206" s="1"/>
      <c r="G206" s="1"/>
      <c r="H206" s="1"/>
      <c r="I206" s="1"/>
      <c r="J206" s="1"/>
      <c r="K206" s="1"/>
      <c r="L206" s="1"/>
      <c r="M206" s="1"/>
      <c r="N206" s="1"/>
      <c r="O206" s="1"/>
      <c r="P206" s="1"/>
      <c r="Q206" s="1"/>
      <c r="R206" s="1"/>
      <c r="S206" s="1"/>
      <c r="T206" s="1"/>
      <c r="U206" s="1"/>
    </row>
    <row r="207" spans="1:21" ht="12.75" customHeight="1" x14ac:dyDescent="0.25">
      <c r="A207" s="1"/>
      <c r="B207" s="1"/>
      <c r="C207" s="1"/>
      <c r="D207" s="1"/>
      <c r="E207" s="1"/>
      <c r="F207" s="1"/>
      <c r="G207" s="1"/>
      <c r="H207" s="1"/>
      <c r="I207" s="1"/>
      <c r="J207" s="1"/>
      <c r="K207" s="1"/>
      <c r="L207" s="1"/>
      <c r="M207" s="1"/>
      <c r="N207" s="1"/>
      <c r="O207" s="1"/>
      <c r="P207" s="1"/>
      <c r="Q207" s="1"/>
      <c r="R207" s="1"/>
      <c r="S207" s="1"/>
      <c r="T207" s="1"/>
      <c r="U207" s="1"/>
    </row>
    <row r="208" spans="1:21" ht="12.75" customHeight="1" x14ac:dyDescent="0.25">
      <c r="A208" s="1"/>
      <c r="B208" s="1"/>
      <c r="C208" s="1"/>
      <c r="D208" s="1"/>
      <c r="E208" s="1"/>
      <c r="F208" s="1"/>
      <c r="G208" s="1"/>
      <c r="H208" s="1"/>
      <c r="I208" s="1"/>
      <c r="J208" s="1"/>
      <c r="K208" s="1"/>
      <c r="L208" s="1"/>
      <c r="M208" s="1"/>
      <c r="N208" s="1"/>
      <c r="O208" s="1"/>
      <c r="P208" s="1"/>
      <c r="Q208" s="1"/>
      <c r="R208" s="1"/>
      <c r="S208" s="1"/>
      <c r="T208" s="1"/>
      <c r="U208" s="1"/>
    </row>
    <row r="209" spans="1:21" ht="12.75" customHeight="1" x14ac:dyDescent="0.25">
      <c r="A209" s="1"/>
      <c r="B209" s="1"/>
      <c r="C209" s="1"/>
      <c r="D209" s="1"/>
      <c r="E209" s="1"/>
      <c r="F209" s="1"/>
      <c r="G209" s="1"/>
      <c r="H209" s="1"/>
      <c r="I209" s="1"/>
      <c r="J209" s="1"/>
      <c r="K209" s="1"/>
      <c r="L209" s="1"/>
      <c r="M209" s="1"/>
      <c r="N209" s="1"/>
      <c r="O209" s="1"/>
      <c r="P209" s="1"/>
      <c r="Q209" s="1"/>
      <c r="R209" s="1"/>
      <c r="S209" s="1"/>
      <c r="T209" s="1"/>
      <c r="U209" s="1"/>
    </row>
    <row r="210" spans="1:21" ht="12.75" customHeight="1" x14ac:dyDescent="0.25">
      <c r="A210" s="1"/>
      <c r="B210" s="1"/>
      <c r="C210" s="1"/>
      <c r="D210" s="1"/>
      <c r="E210" s="1"/>
      <c r="F210" s="1"/>
      <c r="G210" s="1"/>
      <c r="H210" s="1"/>
      <c r="I210" s="1"/>
      <c r="J210" s="1"/>
      <c r="K210" s="1"/>
      <c r="L210" s="1"/>
      <c r="M210" s="1"/>
      <c r="N210" s="1"/>
      <c r="O210" s="1"/>
      <c r="P210" s="1"/>
      <c r="Q210" s="1"/>
      <c r="R210" s="1"/>
      <c r="S210" s="1"/>
      <c r="T210" s="1"/>
      <c r="U210" s="1"/>
    </row>
    <row r="211" spans="1:21" ht="12.75" customHeight="1" x14ac:dyDescent="0.25">
      <c r="A211" s="1"/>
      <c r="B211" s="1"/>
      <c r="C211" s="1"/>
      <c r="D211" s="1"/>
      <c r="E211" s="1"/>
      <c r="F211" s="1"/>
      <c r="G211" s="1"/>
      <c r="H211" s="1"/>
      <c r="I211" s="1"/>
      <c r="J211" s="1"/>
      <c r="K211" s="1"/>
      <c r="L211" s="1"/>
      <c r="M211" s="1"/>
      <c r="N211" s="1"/>
      <c r="O211" s="1"/>
      <c r="P211" s="1"/>
      <c r="Q211" s="1"/>
      <c r="R211" s="1"/>
      <c r="S211" s="1"/>
      <c r="T211" s="1"/>
      <c r="U211" s="1"/>
    </row>
    <row r="212" spans="1:21" ht="12.75" customHeight="1" x14ac:dyDescent="0.25">
      <c r="A212" s="1"/>
      <c r="B212" s="1"/>
      <c r="C212" s="1"/>
      <c r="D212" s="1"/>
      <c r="E212" s="1"/>
      <c r="F212" s="1"/>
      <c r="G212" s="1"/>
      <c r="H212" s="1"/>
      <c r="I212" s="1"/>
      <c r="J212" s="1"/>
      <c r="K212" s="1"/>
      <c r="L212" s="1"/>
      <c r="M212" s="1"/>
      <c r="N212" s="1"/>
      <c r="O212" s="1"/>
      <c r="P212" s="1"/>
      <c r="Q212" s="1"/>
      <c r="R212" s="1"/>
      <c r="S212" s="1"/>
      <c r="T212" s="1"/>
      <c r="U212" s="1"/>
    </row>
    <row r="213" spans="1:21" ht="12.75" customHeight="1" x14ac:dyDescent="0.25">
      <c r="A213" s="1"/>
      <c r="B213" s="1"/>
      <c r="C213" s="1"/>
      <c r="D213" s="1"/>
      <c r="E213" s="1"/>
      <c r="F213" s="1"/>
      <c r="G213" s="1"/>
      <c r="H213" s="1"/>
      <c r="I213" s="1"/>
      <c r="J213" s="1"/>
      <c r="K213" s="1"/>
      <c r="L213" s="1"/>
      <c r="M213" s="1"/>
      <c r="N213" s="1"/>
      <c r="O213" s="1"/>
      <c r="P213" s="1"/>
      <c r="Q213" s="1"/>
      <c r="R213" s="1"/>
      <c r="S213" s="1"/>
      <c r="T213" s="1"/>
      <c r="U213" s="1"/>
    </row>
    <row r="214" spans="1:21" ht="12.75" customHeight="1" x14ac:dyDescent="0.25">
      <c r="A214" s="1"/>
      <c r="B214" s="1"/>
      <c r="C214" s="1"/>
      <c r="D214" s="1"/>
      <c r="E214" s="1"/>
      <c r="F214" s="1"/>
      <c r="G214" s="1"/>
      <c r="H214" s="1"/>
      <c r="I214" s="1"/>
      <c r="J214" s="1"/>
      <c r="K214" s="1"/>
      <c r="L214" s="1"/>
      <c r="M214" s="1"/>
      <c r="N214" s="1"/>
      <c r="O214" s="1"/>
      <c r="P214" s="1"/>
      <c r="Q214" s="1"/>
      <c r="R214" s="1"/>
      <c r="S214" s="1"/>
      <c r="T214" s="1"/>
      <c r="U214" s="1"/>
    </row>
    <row r="215" spans="1:21" ht="12.75" customHeight="1" x14ac:dyDescent="0.25">
      <c r="A215" s="1"/>
      <c r="B215" s="1"/>
      <c r="C215" s="1"/>
      <c r="D215" s="1"/>
      <c r="E215" s="1"/>
      <c r="F215" s="1"/>
      <c r="G215" s="1"/>
      <c r="H215" s="1"/>
      <c r="I215" s="1"/>
      <c r="J215" s="1"/>
      <c r="K215" s="1"/>
      <c r="L215" s="1"/>
      <c r="M215" s="1"/>
      <c r="N215" s="1"/>
      <c r="O215" s="1"/>
      <c r="P215" s="1"/>
      <c r="Q215" s="1"/>
      <c r="R215" s="1"/>
      <c r="S215" s="1"/>
      <c r="T215" s="1"/>
      <c r="U215" s="1"/>
    </row>
    <row r="216" spans="1:21" ht="12.75" customHeight="1" x14ac:dyDescent="0.25">
      <c r="A216" s="1"/>
      <c r="B216" s="1"/>
      <c r="C216" s="1"/>
      <c r="D216" s="1"/>
      <c r="E216" s="1"/>
      <c r="F216" s="1"/>
      <c r="G216" s="1"/>
      <c r="H216" s="1"/>
      <c r="I216" s="1"/>
      <c r="J216" s="1"/>
      <c r="K216" s="1"/>
      <c r="L216" s="1"/>
      <c r="M216" s="1"/>
      <c r="N216" s="1"/>
      <c r="O216" s="1"/>
      <c r="P216" s="1"/>
      <c r="Q216" s="1"/>
      <c r="R216" s="1"/>
      <c r="S216" s="1"/>
      <c r="T216" s="1"/>
      <c r="U216" s="1"/>
    </row>
    <row r="217" spans="1:21" ht="12.75" customHeight="1" x14ac:dyDescent="0.25">
      <c r="A217" s="1"/>
      <c r="B217" s="1"/>
      <c r="C217" s="1"/>
      <c r="D217" s="1"/>
      <c r="E217" s="1"/>
      <c r="F217" s="1"/>
      <c r="G217" s="1"/>
      <c r="H217" s="1"/>
      <c r="I217" s="1"/>
      <c r="J217" s="1"/>
      <c r="K217" s="1"/>
      <c r="L217" s="1"/>
      <c r="M217" s="1"/>
      <c r="N217" s="1"/>
      <c r="O217" s="1"/>
      <c r="P217" s="1"/>
      <c r="Q217" s="1"/>
      <c r="R217" s="1"/>
      <c r="S217" s="1"/>
      <c r="T217" s="1"/>
      <c r="U217" s="1"/>
    </row>
    <row r="218" spans="1:21" ht="12.75" customHeight="1" x14ac:dyDescent="0.25">
      <c r="A218" s="1"/>
      <c r="B218" s="1"/>
      <c r="C218" s="1"/>
      <c r="D218" s="1"/>
      <c r="E218" s="1"/>
      <c r="F218" s="1"/>
      <c r="G218" s="1"/>
      <c r="H218" s="1"/>
      <c r="I218" s="1"/>
      <c r="J218" s="1"/>
      <c r="K218" s="1"/>
      <c r="L218" s="1"/>
      <c r="M218" s="1"/>
      <c r="N218" s="1"/>
      <c r="O218" s="1"/>
      <c r="P218" s="1"/>
      <c r="Q218" s="1"/>
      <c r="R218" s="1"/>
      <c r="S218" s="1"/>
      <c r="T218" s="1"/>
      <c r="U218" s="1"/>
    </row>
    <row r="219" spans="1:21" ht="12.75" customHeight="1" x14ac:dyDescent="0.25">
      <c r="A219" s="1"/>
      <c r="B219" s="1"/>
      <c r="C219" s="1"/>
      <c r="D219" s="1"/>
      <c r="E219" s="1"/>
      <c r="F219" s="1"/>
      <c r="G219" s="1"/>
      <c r="H219" s="1"/>
      <c r="I219" s="1"/>
      <c r="J219" s="1"/>
      <c r="K219" s="1"/>
      <c r="L219" s="1"/>
      <c r="M219" s="1"/>
      <c r="N219" s="1"/>
      <c r="O219" s="1"/>
      <c r="P219" s="1"/>
      <c r="Q219" s="1"/>
      <c r="R219" s="1"/>
      <c r="S219" s="1"/>
      <c r="T219" s="1"/>
      <c r="U219" s="1"/>
    </row>
    <row r="220" spans="1:21" ht="12.75" customHeight="1" x14ac:dyDescent="0.25">
      <c r="A220" s="1"/>
      <c r="B220" s="1"/>
      <c r="C220" s="1"/>
      <c r="D220" s="1"/>
      <c r="E220" s="1"/>
      <c r="F220" s="1"/>
      <c r="G220" s="1"/>
      <c r="H220" s="1"/>
      <c r="I220" s="1"/>
      <c r="J220" s="1"/>
      <c r="K220" s="1"/>
      <c r="L220" s="1"/>
      <c r="M220" s="1"/>
      <c r="N220" s="1"/>
      <c r="O220" s="1"/>
      <c r="P220" s="1"/>
      <c r="Q220" s="1"/>
      <c r="R220" s="1"/>
      <c r="S220" s="1"/>
      <c r="T220" s="1"/>
      <c r="U220" s="1"/>
    </row>
    <row r="221" spans="1:21" ht="12.75" customHeight="1" x14ac:dyDescent="0.25">
      <c r="A221" s="1"/>
      <c r="B221" s="1"/>
      <c r="C221" s="1"/>
      <c r="D221" s="1"/>
      <c r="E221" s="1"/>
      <c r="F221" s="1"/>
      <c r="G221" s="1"/>
      <c r="H221" s="1"/>
      <c r="I221" s="1"/>
      <c r="J221" s="1"/>
      <c r="K221" s="1"/>
      <c r="L221" s="1"/>
      <c r="M221" s="1"/>
      <c r="N221" s="1"/>
      <c r="O221" s="1"/>
      <c r="P221" s="1"/>
      <c r="Q221" s="1"/>
      <c r="R221" s="1"/>
      <c r="S221" s="1"/>
      <c r="T221" s="1"/>
      <c r="U221" s="1"/>
    </row>
    <row r="222" spans="1:21" ht="12.75" customHeight="1" x14ac:dyDescent="0.25">
      <c r="A222" s="1"/>
      <c r="B222" s="1"/>
      <c r="C222" s="1"/>
      <c r="D222" s="1"/>
      <c r="E222" s="1"/>
      <c r="F222" s="1"/>
      <c r="G222" s="1"/>
      <c r="H222" s="1"/>
      <c r="I222" s="1"/>
      <c r="J222" s="1"/>
      <c r="K222" s="1"/>
      <c r="L222" s="1"/>
      <c r="M222" s="1"/>
      <c r="N222" s="1"/>
      <c r="O222" s="1"/>
      <c r="P222" s="1"/>
      <c r="Q222" s="1"/>
      <c r="R222" s="1"/>
      <c r="S222" s="1"/>
      <c r="T222" s="1"/>
      <c r="U222" s="1"/>
    </row>
    <row r="223" spans="1:21" ht="12.75" customHeight="1" x14ac:dyDescent="0.25">
      <c r="A223" s="1"/>
      <c r="B223" s="1"/>
      <c r="C223" s="1"/>
      <c r="D223" s="1"/>
      <c r="E223" s="1"/>
      <c r="F223" s="1"/>
      <c r="G223" s="1"/>
      <c r="H223" s="1"/>
      <c r="I223" s="1"/>
      <c r="J223" s="1"/>
      <c r="K223" s="1"/>
      <c r="L223" s="1"/>
      <c r="M223" s="1"/>
      <c r="N223" s="1"/>
      <c r="O223" s="1"/>
      <c r="P223" s="1"/>
      <c r="Q223" s="1"/>
      <c r="R223" s="1"/>
      <c r="S223" s="1"/>
      <c r="T223" s="1"/>
      <c r="U223" s="1"/>
    </row>
    <row r="224" spans="1:21" ht="12.75" customHeight="1" x14ac:dyDescent="0.25">
      <c r="A224" s="1"/>
      <c r="B224" s="1"/>
      <c r="C224" s="1"/>
      <c r="D224" s="1"/>
      <c r="E224" s="1"/>
      <c r="F224" s="1"/>
      <c r="G224" s="1"/>
      <c r="H224" s="1"/>
      <c r="I224" s="1"/>
      <c r="J224" s="1"/>
      <c r="K224" s="1"/>
      <c r="L224" s="1"/>
      <c r="M224" s="1"/>
      <c r="N224" s="1"/>
      <c r="O224" s="1"/>
      <c r="P224" s="1"/>
      <c r="Q224" s="1"/>
      <c r="R224" s="1"/>
      <c r="S224" s="1"/>
      <c r="T224" s="1"/>
      <c r="U224" s="1"/>
    </row>
    <row r="225" spans="1:21" ht="12.75" customHeight="1" x14ac:dyDescent="0.25">
      <c r="A225" s="1"/>
      <c r="B225" s="1"/>
      <c r="C225" s="1"/>
      <c r="D225" s="1"/>
      <c r="E225" s="1"/>
      <c r="F225" s="1"/>
      <c r="G225" s="1"/>
      <c r="H225" s="1"/>
      <c r="I225" s="1"/>
      <c r="J225" s="1"/>
      <c r="K225" s="1"/>
      <c r="L225" s="1"/>
      <c r="M225" s="1"/>
      <c r="N225" s="1"/>
      <c r="O225" s="1"/>
      <c r="P225" s="1"/>
      <c r="Q225" s="1"/>
      <c r="R225" s="1"/>
      <c r="S225" s="1"/>
      <c r="T225" s="1"/>
      <c r="U225" s="1"/>
    </row>
    <row r="226" spans="1:21" ht="12.75" customHeight="1" x14ac:dyDescent="0.25">
      <c r="A226" s="1"/>
      <c r="B226" s="1"/>
      <c r="C226" s="1"/>
      <c r="D226" s="1"/>
      <c r="E226" s="1"/>
      <c r="F226" s="1"/>
      <c r="G226" s="1"/>
      <c r="H226" s="1"/>
      <c r="I226" s="1"/>
      <c r="J226" s="1"/>
      <c r="K226" s="1"/>
      <c r="L226" s="1"/>
      <c r="M226" s="1"/>
      <c r="N226" s="1"/>
      <c r="O226" s="1"/>
      <c r="P226" s="1"/>
      <c r="Q226" s="1"/>
      <c r="R226" s="1"/>
      <c r="S226" s="1"/>
      <c r="T226" s="1"/>
      <c r="U226" s="1"/>
    </row>
    <row r="227" spans="1:21" ht="12.75" customHeight="1" x14ac:dyDescent="0.25">
      <c r="A227" s="1"/>
      <c r="B227" s="1"/>
      <c r="C227" s="1"/>
      <c r="D227" s="1"/>
      <c r="E227" s="1"/>
      <c r="F227" s="1"/>
      <c r="G227" s="1"/>
      <c r="H227" s="1"/>
      <c r="I227" s="1"/>
      <c r="J227" s="1"/>
      <c r="K227" s="1"/>
      <c r="L227" s="1"/>
      <c r="M227" s="1"/>
      <c r="N227" s="1"/>
      <c r="O227" s="1"/>
      <c r="P227" s="1"/>
      <c r="Q227" s="1"/>
      <c r="R227" s="1"/>
      <c r="S227" s="1"/>
      <c r="T227" s="1"/>
      <c r="U227" s="1"/>
    </row>
    <row r="228" spans="1:21" ht="12.75" customHeight="1" x14ac:dyDescent="0.25">
      <c r="A228" s="1"/>
      <c r="B228" s="1"/>
      <c r="C228" s="1"/>
      <c r="D228" s="1"/>
      <c r="E228" s="1"/>
      <c r="F228" s="1"/>
      <c r="G228" s="1"/>
      <c r="H228" s="1"/>
      <c r="I228" s="1"/>
      <c r="J228" s="1"/>
      <c r="K228" s="1"/>
      <c r="L228" s="1"/>
      <c r="M228" s="1"/>
      <c r="N228" s="1"/>
      <c r="O228" s="1"/>
      <c r="P228" s="1"/>
      <c r="Q228" s="1"/>
      <c r="R228" s="1"/>
      <c r="S228" s="1"/>
      <c r="T228" s="1"/>
      <c r="U228" s="1"/>
    </row>
    <row r="229" spans="1:21" ht="12.75" customHeight="1" x14ac:dyDescent="0.25">
      <c r="A229" s="1"/>
      <c r="B229" s="1"/>
      <c r="C229" s="1"/>
      <c r="D229" s="1"/>
      <c r="E229" s="1"/>
      <c r="F229" s="1"/>
      <c r="G229" s="1"/>
      <c r="H229" s="1"/>
      <c r="I229" s="1"/>
      <c r="J229" s="1"/>
      <c r="K229" s="1"/>
      <c r="L229" s="1"/>
      <c r="M229" s="1"/>
      <c r="N229" s="1"/>
      <c r="O229" s="1"/>
      <c r="P229" s="1"/>
      <c r="Q229" s="1"/>
      <c r="R229" s="1"/>
      <c r="S229" s="1"/>
      <c r="T229" s="1"/>
      <c r="U229" s="1"/>
    </row>
    <row r="230" spans="1:21" ht="12.75" customHeight="1" x14ac:dyDescent="0.25">
      <c r="A230" s="1"/>
      <c r="B230" s="1"/>
      <c r="C230" s="1"/>
      <c r="D230" s="1"/>
      <c r="E230" s="1"/>
      <c r="F230" s="1"/>
      <c r="G230" s="1"/>
      <c r="H230" s="1"/>
      <c r="I230" s="1"/>
      <c r="J230" s="1"/>
      <c r="K230" s="1"/>
      <c r="L230" s="1"/>
      <c r="M230" s="1"/>
      <c r="N230" s="1"/>
      <c r="O230" s="1"/>
      <c r="P230" s="1"/>
      <c r="Q230" s="1"/>
      <c r="R230" s="1"/>
      <c r="S230" s="1"/>
      <c r="T230" s="1"/>
      <c r="U230" s="1"/>
    </row>
    <row r="231" spans="1:21" ht="12.75" customHeight="1" x14ac:dyDescent="0.25">
      <c r="A231" s="1"/>
      <c r="B231" s="1"/>
      <c r="C231" s="1"/>
      <c r="D231" s="1"/>
      <c r="E231" s="1"/>
      <c r="F231" s="1"/>
      <c r="G231" s="1"/>
      <c r="H231" s="1"/>
      <c r="I231" s="1"/>
      <c r="J231" s="1"/>
      <c r="K231" s="1"/>
      <c r="L231" s="1"/>
      <c r="M231" s="1"/>
      <c r="N231" s="1"/>
      <c r="O231" s="1"/>
      <c r="P231" s="1"/>
      <c r="Q231" s="1"/>
      <c r="R231" s="1"/>
      <c r="S231" s="1"/>
      <c r="T231" s="1"/>
      <c r="U231" s="1"/>
    </row>
    <row r="232" spans="1:21" ht="12.75" customHeight="1" x14ac:dyDescent="0.25">
      <c r="A232" s="1"/>
      <c r="B232" s="1"/>
      <c r="C232" s="1"/>
      <c r="D232" s="1"/>
      <c r="E232" s="1"/>
      <c r="F232" s="1"/>
      <c r="G232" s="1"/>
      <c r="H232" s="1"/>
      <c r="I232" s="1"/>
      <c r="J232" s="1"/>
      <c r="K232" s="1"/>
      <c r="L232" s="1"/>
      <c r="M232" s="1"/>
      <c r="N232" s="1"/>
      <c r="O232" s="1"/>
      <c r="P232" s="1"/>
      <c r="Q232" s="1"/>
      <c r="R232" s="1"/>
      <c r="S232" s="1"/>
      <c r="T232" s="1"/>
      <c r="U232" s="1"/>
    </row>
    <row r="233" spans="1:21" ht="12.75" customHeight="1" x14ac:dyDescent="0.25">
      <c r="A233" s="1"/>
      <c r="B233" s="1"/>
      <c r="C233" s="1"/>
      <c r="D233" s="1"/>
      <c r="E233" s="1"/>
      <c r="F233" s="1"/>
      <c r="G233" s="1"/>
      <c r="H233" s="1"/>
      <c r="I233" s="1"/>
      <c r="J233" s="1"/>
      <c r="K233" s="1"/>
      <c r="L233" s="1"/>
      <c r="M233" s="1"/>
      <c r="N233" s="1"/>
      <c r="O233" s="1"/>
      <c r="P233" s="1"/>
      <c r="Q233" s="1"/>
      <c r="R233" s="1"/>
      <c r="S233" s="1"/>
      <c r="T233" s="1"/>
      <c r="U233" s="1"/>
    </row>
    <row r="234" spans="1:21" ht="15.75" customHeight="1" x14ac:dyDescent="0.25"/>
    <row r="235" spans="1:21" ht="15.75" customHeight="1" x14ac:dyDescent="0.25"/>
    <row r="236" spans="1:21" ht="15.75" customHeight="1" x14ac:dyDescent="0.25"/>
    <row r="237" spans="1:21" ht="15.75" customHeight="1" x14ac:dyDescent="0.25"/>
    <row r="238" spans="1:21" ht="15.75" customHeight="1" x14ac:dyDescent="0.25"/>
    <row r="239" spans="1:21" ht="15.75" customHeight="1" x14ac:dyDescent="0.25"/>
    <row r="240" spans="1:21"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mergeCells count="8">
    <mergeCell ref="A30:B30"/>
    <mergeCell ref="A1:A4"/>
    <mergeCell ref="B1:B2"/>
    <mergeCell ref="C1:D1"/>
    <mergeCell ref="C3:D3"/>
    <mergeCell ref="C4:D4"/>
    <mergeCell ref="A5:B5"/>
    <mergeCell ref="A6:B6"/>
  </mergeCells>
  <pageMargins left="0.75" right="0.75" top="1" bottom="1" header="0" footer="0"/>
  <pageSetup scale="75"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AC1004"/>
  <sheetViews>
    <sheetView workbookViewId="0">
      <selection activeCell="B7" sqref="B7:S7"/>
    </sheetView>
  </sheetViews>
  <sheetFormatPr baseColWidth="10" defaultColWidth="12.6328125" defaultRowHeight="15" customHeight="1" x14ac:dyDescent="0.25"/>
  <cols>
    <col min="1" max="1" width="3.08984375" customWidth="1"/>
    <col min="2" max="2" width="29.90625" customWidth="1"/>
    <col min="3" max="5" width="17.54296875" customWidth="1"/>
    <col min="6" max="7" width="14.36328125" customWidth="1"/>
    <col min="8" max="16" width="10.7265625" customWidth="1"/>
    <col min="17" max="17" width="12.26953125" customWidth="1"/>
    <col min="18" max="18" width="10.26953125" customWidth="1"/>
    <col min="19" max="19" width="13.36328125" customWidth="1"/>
    <col min="20" max="29" width="10.7265625" customWidth="1"/>
  </cols>
  <sheetData>
    <row r="1" spans="1:29" s="328" customFormat="1" ht="15" customHeight="1" x14ac:dyDescent="0.25">
      <c r="A1" s="362"/>
      <c r="B1" s="363"/>
      <c r="C1" s="366" t="s">
        <v>314</v>
      </c>
      <c r="D1" s="367"/>
      <c r="E1" s="368"/>
      <c r="F1" s="336" t="s">
        <v>322</v>
      </c>
      <c r="G1" s="336"/>
    </row>
    <row r="2" spans="1:29" s="328" customFormat="1" ht="15" customHeight="1" x14ac:dyDescent="0.25">
      <c r="A2" s="362"/>
      <c r="B2" s="363"/>
      <c r="C2" s="369"/>
      <c r="D2" s="370"/>
      <c r="E2" s="371"/>
      <c r="F2" s="333" t="s">
        <v>319</v>
      </c>
      <c r="G2" s="333" t="s">
        <v>327</v>
      </c>
    </row>
    <row r="3" spans="1:29" s="328" customFormat="1" ht="15" customHeight="1" x14ac:dyDescent="0.25">
      <c r="A3" s="362"/>
      <c r="B3" s="363"/>
      <c r="C3" s="372" t="s">
        <v>315</v>
      </c>
      <c r="D3" s="373"/>
      <c r="E3" s="374"/>
      <c r="F3" s="337" t="s">
        <v>320</v>
      </c>
      <c r="G3" s="337"/>
    </row>
    <row r="4" spans="1:29" s="328" customFormat="1" ht="15" customHeight="1" x14ac:dyDescent="0.25">
      <c r="A4" s="364"/>
      <c r="B4" s="365"/>
      <c r="C4" s="375" t="s">
        <v>316</v>
      </c>
      <c r="D4" s="376"/>
      <c r="E4" s="377"/>
      <c r="F4" s="337" t="s">
        <v>321</v>
      </c>
      <c r="G4" s="338"/>
    </row>
    <row r="5" spans="1:29" ht="12.75" customHeight="1" x14ac:dyDescent="0.35">
      <c r="A5" s="1"/>
      <c r="B5" s="339" t="s">
        <v>291</v>
      </c>
      <c r="C5" s="340"/>
      <c r="D5" s="340"/>
      <c r="E5" s="340"/>
      <c r="F5" s="340"/>
      <c r="G5" s="340"/>
      <c r="H5" s="340"/>
      <c r="I5" s="340"/>
      <c r="J5" s="340"/>
      <c r="K5" s="340"/>
      <c r="L5" s="340"/>
      <c r="M5" s="340"/>
      <c r="N5" s="340"/>
      <c r="O5" s="340"/>
      <c r="P5" s="340"/>
      <c r="Q5" s="340"/>
      <c r="R5" s="340"/>
      <c r="S5" s="340"/>
      <c r="T5" s="1"/>
      <c r="U5" s="1"/>
      <c r="V5" s="1"/>
      <c r="W5" s="1"/>
      <c r="X5" s="1"/>
      <c r="Y5" s="1"/>
      <c r="Z5" s="1"/>
      <c r="AA5" s="1"/>
      <c r="AB5" s="1"/>
      <c r="AC5" s="1"/>
    </row>
    <row r="6" spans="1:29" ht="12.75" customHeight="1" x14ac:dyDescent="0.35">
      <c r="A6" s="1"/>
      <c r="B6" s="68"/>
      <c r="T6" s="1"/>
      <c r="U6" s="1"/>
      <c r="V6" s="1"/>
      <c r="W6" s="1"/>
      <c r="X6" s="1"/>
      <c r="Y6" s="1"/>
      <c r="Z6" s="1"/>
      <c r="AA6" s="1"/>
      <c r="AB6" s="1"/>
      <c r="AC6" s="1"/>
    </row>
    <row r="7" spans="1:29" ht="14.25" customHeight="1" x14ac:dyDescent="0.4">
      <c r="A7" s="1"/>
      <c r="B7" s="418" t="s">
        <v>292</v>
      </c>
      <c r="C7" s="340"/>
      <c r="D7" s="340"/>
      <c r="E7" s="340"/>
      <c r="F7" s="340"/>
      <c r="G7" s="340"/>
      <c r="H7" s="340"/>
      <c r="I7" s="340"/>
      <c r="J7" s="340"/>
      <c r="K7" s="340"/>
      <c r="L7" s="340"/>
      <c r="M7" s="340"/>
      <c r="N7" s="340"/>
      <c r="O7" s="340"/>
      <c r="P7" s="340"/>
      <c r="Q7" s="340"/>
      <c r="R7" s="340"/>
      <c r="S7" s="340"/>
      <c r="T7" s="1"/>
      <c r="U7" s="1"/>
      <c r="V7" s="1"/>
      <c r="W7" s="1"/>
      <c r="X7" s="1"/>
      <c r="Y7" s="1"/>
      <c r="Z7" s="1"/>
      <c r="AA7" s="1"/>
      <c r="AB7" s="1"/>
      <c r="AC7" s="1"/>
    </row>
    <row r="8" spans="1:29" ht="12.75" customHeight="1" x14ac:dyDescent="0.25">
      <c r="A8" s="1"/>
      <c r="T8" s="1"/>
      <c r="U8" s="1"/>
      <c r="V8" s="1"/>
      <c r="W8" s="1"/>
      <c r="X8" s="1"/>
      <c r="Y8" s="1"/>
      <c r="Z8" s="1"/>
      <c r="AA8" s="1"/>
      <c r="AB8" s="1"/>
      <c r="AC8" s="1"/>
    </row>
    <row r="9" spans="1:29" ht="12.75" customHeight="1" x14ac:dyDescent="0.25">
      <c r="A9" s="1"/>
      <c r="T9" s="1"/>
      <c r="U9" s="1"/>
      <c r="V9" s="1"/>
      <c r="W9" s="1"/>
      <c r="X9" s="1"/>
      <c r="Y9" s="1"/>
      <c r="Z9" s="1"/>
      <c r="AA9" s="1"/>
      <c r="AB9" s="1"/>
      <c r="AC9" s="1"/>
    </row>
    <row r="10" spans="1:29" ht="48" customHeight="1" x14ac:dyDescent="0.3">
      <c r="A10" s="1"/>
      <c r="B10" s="304" t="s">
        <v>293</v>
      </c>
      <c r="C10" s="305" t="s">
        <v>294</v>
      </c>
      <c r="D10" s="305" t="s">
        <v>295</v>
      </c>
      <c r="E10" s="305" t="s">
        <v>296</v>
      </c>
      <c r="F10" s="305" t="s">
        <v>297</v>
      </c>
      <c r="G10" s="305" t="s">
        <v>298</v>
      </c>
      <c r="H10" s="305" t="s">
        <v>299</v>
      </c>
      <c r="I10" s="306" t="s">
        <v>300</v>
      </c>
      <c r="J10" s="306" t="s">
        <v>301</v>
      </c>
      <c r="K10" s="306" t="s">
        <v>302</v>
      </c>
      <c r="L10" s="306" t="s">
        <v>303</v>
      </c>
      <c r="M10" s="306" t="s">
        <v>304</v>
      </c>
      <c r="N10" s="306" t="s">
        <v>305</v>
      </c>
      <c r="O10" s="306" t="s">
        <v>306</v>
      </c>
      <c r="P10" s="307" t="s">
        <v>307</v>
      </c>
      <c r="Q10" s="308" t="s">
        <v>308</v>
      </c>
      <c r="R10" s="308" t="s">
        <v>309</v>
      </c>
      <c r="S10" s="308" t="s">
        <v>310</v>
      </c>
      <c r="T10" s="1"/>
      <c r="U10" s="1"/>
      <c r="V10" s="1"/>
      <c r="W10" s="1"/>
      <c r="X10" s="1"/>
      <c r="Y10" s="1"/>
      <c r="Z10" s="1"/>
      <c r="AA10" s="1"/>
      <c r="AB10" s="1"/>
      <c r="AC10" s="1"/>
    </row>
    <row r="11" spans="1:29" ht="12.75" customHeight="1" x14ac:dyDescent="0.3">
      <c r="A11" s="1"/>
      <c r="B11" s="309"/>
      <c r="C11" s="310"/>
      <c r="D11" s="311"/>
      <c r="E11" s="311"/>
      <c r="F11" s="311"/>
      <c r="G11" s="311"/>
      <c r="H11" s="312"/>
      <c r="I11" s="313">
        <f t="shared" ref="I11:I14" si="0">+(C11+H11)*8.333333%</f>
        <v>0</v>
      </c>
      <c r="J11" s="313">
        <f t="shared" ref="J11:J14" si="1">+(C11+H11)*8.333333%</f>
        <v>0</v>
      </c>
      <c r="K11" s="313">
        <f t="shared" ref="K11:K14" si="2">(J11)*0.12</f>
        <v>0</v>
      </c>
      <c r="L11" s="313">
        <f t="shared" ref="L11:L14" si="3">+(C11*30)/720</f>
        <v>0</v>
      </c>
      <c r="M11" s="313">
        <f t="shared" ref="M11:M14" si="4">+(C11*8.5%)</f>
        <v>0</v>
      </c>
      <c r="N11" s="313">
        <f t="shared" ref="N11:N14" si="5">+(C11*12%)</f>
        <v>0</v>
      </c>
      <c r="O11" s="313">
        <f t="shared" ref="O11:O14" si="6">+(C11*0.522%)</f>
        <v>0</v>
      </c>
      <c r="P11" s="314">
        <f t="shared" ref="P11:P14" si="7">+C11*9%</f>
        <v>0</v>
      </c>
      <c r="Q11" s="313">
        <f t="shared" ref="Q11:Q14" si="8">SUM(C11:P11)</f>
        <v>0</v>
      </c>
      <c r="R11" s="315">
        <v>12</v>
      </c>
      <c r="S11" s="313">
        <f t="shared" ref="S11:S14" si="9">Q11*R11</f>
        <v>0</v>
      </c>
      <c r="T11" s="1"/>
      <c r="U11" s="1"/>
      <c r="V11" s="1"/>
      <c r="W11" s="1"/>
      <c r="X11" s="1"/>
      <c r="Y11" s="1"/>
      <c r="Z11" s="1"/>
      <c r="AA11" s="1"/>
      <c r="AB11" s="1"/>
      <c r="AC11" s="1"/>
    </row>
    <row r="12" spans="1:29" ht="12.75" customHeight="1" x14ac:dyDescent="0.3">
      <c r="A12" s="1"/>
      <c r="B12" s="309"/>
      <c r="C12" s="310"/>
      <c r="D12" s="311"/>
      <c r="E12" s="311"/>
      <c r="F12" s="311"/>
      <c r="G12" s="311"/>
      <c r="H12" s="312"/>
      <c r="I12" s="313">
        <f t="shared" si="0"/>
        <v>0</v>
      </c>
      <c r="J12" s="313">
        <f t="shared" si="1"/>
        <v>0</v>
      </c>
      <c r="K12" s="313">
        <f t="shared" si="2"/>
        <v>0</v>
      </c>
      <c r="L12" s="313">
        <f t="shared" si="3"/>
        <v>0</v>
      </c>
      <c r="M12" s="313">
        <f t="shared" si="4"/>
        <v>0</v>
      </c>
      <c r="N12" s="313">
        <f t="shared" si="5"/>
        <v>0</v>
      </c>
      <c r="O12" s="313">
        <f t="shared" si="6"/>
        <v>0</v>
      </c>
      <c r="P12" s="314">
        <f t="shared" si="7"/>
        <v>0</v>
      </c>
      <c r="Q12" s="313">
        <f t="shared" si="8"/>
        <v>0</v>
      </c>
      <c r="R12" s="315"/>
      <c r="S12" s="313">
        <f t="shared" si="9"/>
        <v>0</v>
      </c>
      <c r="T12" s="1"/>
      <c r="U12" s="1"/>
      <c r="V12" s="1"/>
      <c r="W12" s="1"/>
      <c r="X12" s="1"/>
      <c r="Y12" s="1"/>
      <c r="Z12" s="1"/>
      <c r="AA12" s="1"/>
      <c r="AB12" s="1"/>
      <c r="AC12" s="1"/>
    </row>
    <row r="13" spans="1:29" ht="12.75" customHeight="1" x14ac:dyDescent="0.3">
      <c r="A13" s="1"/>
      <c r="B13" s="309"/>
      <c r="C13" s="310"/>
      <c r="D13" s="311"/>
      <c r="E13" s="311"/>
      <c r="F13" s="311"/>
      <c r="G13" s="311"/>
      <c r="H13" s="312"/>
      <c r="I13" s="313">
        <f t="shared" si="0"/>
        <v>0</v>
      </c>
      <c r="J13" s="313">
        <f t="shared" si="1"/>
        <v>0</v>
      </c>
      <c r="K13" s="313">
        <f t="shared" si="2"/>
        <v>0</v>
      </c>
      <c r="L13" s="313">
        <f t="shared" si="3"/>
        <v>0</v>
      </c>
      <c r="M13" s="313">
        <f t="shared" si="4"/>
        <v>0</v>
      </c>
      <c r="N13" s="313">
        <f t="shared" si="5"/>
        <v>0</v>
      </c>
      <c r="O13" s="313">
        <f t="shared" si="6"/>
        <v>0</v>
      </c>
      <c r="P13" s="314">
        <f t="shared" si="7"/>
        <v>0</v>
      </c>
      <c r="Q13" s="313">
        <f t="shared" si="8"/>
        <v>0</v>
      </c>
      <c r="R13" s="315"/>
      <c r="S13" s="313">
        <f t="shared" si="9"/>
        <v>0</v>
      </c>
      <c r="T13" s="1"/>
      <c r="U13" s="1"/>
      <c r="V13" s="1"/>
      <c r="W13" s="1"/>
      <c r="X13" s="1"/>
      <c r="Y13" s="1"/>
      <c r="Z13" s="1"/>
      <c r="AA13" s="1"/>
      <c r="AB13" s="1"/>
      <c r="AC13" s="1"/>
    </row>
    <row r="14" spans="1:29" ht="12.75" customHeight="1" x14ac:dyDescent="0.3">
      <c r="A14" s="1"/>
      <c r="B14" s="309"/>
      <c r="C14" s="310"/>
      <c r="D14" s="311"/>
      <c r="E14" s="311"/>
      <c r="F14" s="311"/>
      <c r="G14" s="311"/>
      <c r="H14" s="312"/>
      <c r="I14" s="313">
        <f t="shared" si="0"/>
        <v>0</v>
      </c>
      <c r="J14" s="313">
        <f t="shared" si="1"/>
        <v>0</v>
      </c>
      <c r="K14" s="313">
        <f t="shared" si="2"/>
        <v>0</v>
      </c>
      <c r="L14" s="313">
        <f t="shared" si="3"/>
        <v>0</v>
      </c>
      <c r="M14" s="313">
        <f t="shared" si="4"/>
        <v>0</v>
      </c>
      <c r="N14" s="313">
        <f t="shared" si="5"/>
        <v>0</v>
      </c>
      <c r="O14" s="313">
        <f t="shared" si="6"/>
        <v>0</v>
      </c>
      <c r="P14" s="314">
        <f t="shared" si="7"/>
        <v>0</v>
      </c>
      <c r="Q14" s="313">
        <f t="shared" si="8"/>
        <v>0</v>
      </c>
      <c r="R14" s="315"/>
      <c r="S14" s="313">
        <f t="shared" si="9"/>
        <v>0</v>
      </c>
      <c r="T14" s="1"/>
      <c r="U14" s="1"/>
      <c r="V14" s="1"/>
      <c r="W14" s="1"/>
      <c r="X14" s="1"/>
      <c r="Y14" s="1"/>
      <c r="Z14" s="1"/>
      <c r="AA14" s="1"/>
      <c r="AB14" s="1"/>
      <c r="AC14" s="1"/>
    </row>
    <row r="15" spans="1:29" ht="12.75" customHeight="1" x14ac:dyDescent="0.35">
      <c r="A15" s="1"/>
      <c r="B15" s="316" t="s">
        <v>79</v>
      </c>
      <c r="C15" s="317">
        <f t="shared" ref="C15:D15" si="10">SUM(C11:C14)</f>
        <v>0</v>
      </c>
      <c r="D15" s="317">
        <f t="shared" si="10"/>
        <v>0</v>
      </c>
      <c r="E15" s="317"/>
      <c r="F15" s="317"/>
      <c r="G15" s="317"/>
      <c r="H15" s="317">
        <f t="shared" ref="H15:S15" si="11">SUM(H11:H14)</f>
        <v>0</v>
      </c>
      <c r="I15" s="317">
        <f t="shared" si="11"/>
        <v>0</v>
      </c>
      <c r="J15" s="317">
        <f t="shared" si="11"/>
        <v>0</v>
      </c>
      <c r="K15" s="317">
        <f t="shared" si="11"/>
        <v>0</v>
      </c>
      <c r="L15" s="317">
        <f t="shared" si="11"/>
        <v>0</v>
      </c>
      <c r="M15" s="317">
        <f t="shared" si="11"/>
        <v>0</v>
      </c>
      <c r="N15" s="317">
        <f t="shared" si="11"/>
        <v>0</v>
      </c>
      <c r="O15" s="317">
        <f t="shared" si="11"/>
        <v>0</v>
      </c>
      <c r="P15" s="318">
        <f t="shared" si="11"/>
        <v>0</v>
      </c>
      <c r="Q15" s="319">
        <f t="shared" si="11"/>
        <v>0</v>
      </c>
      <c r="R15" s="320">
        <f t="shared" si="11"/>
        <v>12</v>
      </c>
      <c r="S15" s="321">
        <f t="shared" si="11"/>
        <v>0</v>
      </c>
      <c r="T15" s="1"/>
      <c r="U15" s="1"/>
      <c r="V15" s="1"/>
      <c r="W15" s="1"/>
      <c r="X15" s="1"/>
      <c r="Y15" s="1"/>
      <c r="Z15" s="1"/>
      <c r="AA15" s="1"/>
      <c r="AB15" s="1"/>
      <c r="AC15" s="1"/>
    </row>
    <row r="16" spans="1:29" ht="12.75" customHeight="1" x14ac:dyDescent="0.25">
      <c r="A16" s="1"/>
      <c r="P16" s="69"/>
      <c r="T16" s="1"/>
      <c r="U16" s="1"/>
      <c r="V16" s="1"/>
      <c r="W16" s="1"/>
      <c r="X16" s="1"/>
      <c r="Y16" s="1"/>
      <c r="Z16" s="1"/>
      <c r="AA16" s="1"/>
      <c r="AB16" s="1"/>
      <c r="AC16" s="1"/>
    </row>
    <row r="17" spans="1:29" ht="12.75" customHeight="1" x14ac:dyDescent="0.25">
      <c r="A17" s="1"/>
      <c r="T17" s="1"/>
      <c r="U17" s="1"/>
      <c r="V17" s="1"/>
      <c r="W17" s="1"/>
      <c r="X17" s="1"/>
      <c r="Y17" s="1"/>
      <c r="Z17" s="1"/>
      <c r="AA17" s="1"/>
      <c r="AB17" s="1"/>
      <c r="AC17" s="1"/>
    </row>
    <row r="18" spans="1:29" ht="12.75" customHeight="1" x14ac:dyDescent="0.3">
      <c r="B18" s="303" t="s">
        <v>289</v>
      </c>
    </row>
    <row r="19" spans="1:29" ht="12.75" customHeight="1" x14ac:dyDescent="0.25"/>
    <row r="20" spans="1:29" ht="12.75" customHeight="1" x14ac:dyDescent="0.25"/>
    <row r="21" spans="1:29" ht="12.75" customHeight="1" x14ac:dyDescent="0.3">
      <c r="B21" s="304" t="s">
        <v>278</v>
      </c>
      <c r="C21" s="322" t="s">
        <v>311</v>
      </c>
    </row>
    <row r="22" spans="1:29" ht="39.75" customHeight="1" x14ac:dyDescent="0.25">
      <c r="B22" s="323" t="s">
        <v>312</v>
      </c>
      <c r="C22" s="324"/>
    </row>
    <row r="23" spans="1:29" ht="12.75" customHeight="1" x14ac:dyDescent="0.3">
      <c r="B23" s="325" t="s">
        <v>313</v>
      </c>
      <c r="C23" s="326">
        <f>C22</f>
        <v>0</v>
      </c>
    </row>
    <row r="24" spans="1:29" ht="12.75" customHeight="1" x14ac:dyDescent="0.25"/>
    <row r="25" spans="1:29" ht="12.75" customHeight="1" x14ac:dyDescent="0.25"/>
    <row r="26" spans="1:29" ht="12.75" customHeight="1" x14ac:dyDescent="0.25"/>
    <row r="27" spans="1:29" ht="12.75" customHeight="1" x14ac:dyDescent="0.25"/>
    <row r="28" spans="1:29" ht="12.75" customHeight="1" x14ac:dyDescent="0.25"/>
    <row r="29" spans="1:29" ht="12.75" customHeight="1" x14ac:dyDescent="0.25"/>
    <row r="30" spans="1:29" ht="12.75" customHeight="1" x14ac:dyDescent="0.25"/>
    <row r="31" spans="1:29" ht="12.75" customHeight="1" x14ac:dyDescent="0.25"/>
    <row r="32" spans="1:29"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mergeCells count="9">
    <mergeCell ref="B5:S5"/>
    <mergeCell ref="B7:S7"/>
    <mergeCell ref="A1:B4"/>
    <mergeCell ref="C1:E2"/>
    <mergeCell ref="F1:G1"/>
    <mergeCell ref="C3:E3"/>
    <mergeCell ref="F3:G3"/>
    <mergeCell ref="C4:E4"/>
    <mergeCell ref="F4:G4"/>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2A1C7"/>
  </sheetPr>
  <dimension ref="A1:W1000"/>
  <sheetViews>
    <sheetView workbookViewId="0"/>
  </sheetViews>
  <sheetFormatPr baseColWidth="10" defaultColWidth="12.6328125" defaultRowHeight="15" customHeight="1" x14ac:dyDescent="0.25"/>
  <cols>
    <col min="1" max="1" width="77.08984375" customWidth="1"/>
    <col min="2" max="2" width="17.90625" customWidth="1"/>
    <col min="3" max="3" width="18.08984375" customWidth="1"/>
    <col min="4" max="6" width="11.36328125" customWidth="1"/>
    <col min="7" max="23" width="10.7265625" customWidth="1"/>
    <col min="24" max="26" width="14.36328125" customWidth="1"/>
  </cols>
  <sheetData>
    <row r="1" spans="1:23" ht="16.5" customHeight="1" x14ac:dyDescent="0.25">
      <c r="A1" s="347" t="s">
        <v>58</v>
      </c>
      <c r="B1" s="348"/>
      <c r="C1" s="1"/>
      <c r="D1" s="1"/>
      <c r="E1" s="1"/>
      <c r="F1" s="1"/>
      <c r="G1" s="1"/>
      <c r="H1" s="1"/>
      <c r="I1" s="1"/>
      <c r="J1" s="1"/>
      <c r="K1" s="1"/>
      <c r="L1" s="1"/>
      <c r="M1" s="1"/>
      <c r="N1" s="1"/>
      <c r="O1" s="1"/>
      <c r="P1" s="1"/>
      <c r="Q1" s="1"/>
      <c r="R1" s="1"/>
      <c r="S1" s="1"/>
      <c r="T1" s="1"/>
      <c r="U1" s="1"/>
      <c r="V1" s="1"/>
      <c r="W1" s="1"/>
    </row>
    <row r="2" spans="1:23" ht="12.75" customHeight="1" x14ac:dyDescent="0.25">
      <c r="A2" s="349" t="s">
        <v>59</v>
      </c>
      <c r="B2" s="350"/>
      <c r="C2" s="1"/>
      <c r="D2" s="1"/>
      <c r="E2" s="1"/>
      <c r="F2" s="1"/>
      <c r="G2" s="1"/>
      <c r="H2" s="1"/>
      <c r="I2" s="1"/>
      <c r="J2" s="1"/>
      <c r="K2" s="1"/>
      <c r="L2" s="1"/>
      <c r="M2" s="1"/>
      <c r="N2" s="1"/>
      <c r="O2" s="1"/>
      <c r="P2" s="1"/>
      <c r="Q2" s="1"/>
      <c r="R2" s="1"/>
      <c r="S2" s="1"/>
      <c r="T2" s="1"/>
      <c r="U2" s="1"/>
      <c r="V2" s="1"/>
      <c r="W2" s="1"/>
    </row>
    <row r="3" spans="1:23" ht="12.75" customHeight="1" x14ac:dyDescent="0.25">
      <c r="A3" s="349" t="s">
        <v>60</v>
      </c>
      <c r="B3" s="350"/>
      <c r="C3" s="1"/>
      <c r="D3" s="1"/>
      <c r="E3" s="1"/>
      <c r="F3" s="1"/>
      <c r="G3" s="1"/>
      <c r="H3" s="1"/>
      <c r="I3" s="1"/>
      <c r="J3" s="1"/>
      <c r="K3" s="1"/>
      <c r="L3" s="1"/>
      <c r="M3" s="1"/>
      <c r="N3" s="1"/>
      <c r="O3" s="1"/>
      <c r="P3" s="1"/>
      <c r="Q3" s="1"/>
      <c r="R3" s="1"/>
      <c r="S3" s="1"/>
      <c r="T3" s="1"/>
      <c r="U3" s="1"/>
      <c r="V3" s="1"/>
      <c r="W3" s="1"/>
    </row>
    <row r="4" spans="1:23" ht="12.75" customHeight="1" x14ac:dyDescent="0.25">
      <c r="A4" s="31"/>
      <c r="B4" s="32"/>
      <c r="C4" s="1"/>
      <c r="D4" s="1"/>
      <c r="E4" s="1"/>
      <c r="F4" s="1"/>
      <c r="G4" s="1"/>
      <c r="H4" s="1"/>
      <c r="I4" s="1"/>
      <c r="J4" s="1"/>
      <c r="K4" s="1"/>
      <c r="L4" s="1"/>
      <c r="M4" s="1"/>
      <c r="N4" s="1"/>
      <c r="O4" s="1"/>
      <c r="P4" s="1"/>
      <c r="Q4" s="1"/>
      <c r="R4" s="1"/>
      <c r="S4" s="1"/>
      <c r="T4" s="1"/>
      <c r="U4" s="1"/>
      <c r="V4" s="1"/>
      <c r="W4" s="1"/>
    </row>
    <row r="5" spans="1:23" ht="24" customHeight="1" x14ac:dyDescent="0.25">
      <c r="A5" s="33" t="s">
        <v>61</v>
      </c>
      <c r="B5" s="34">
        <v>2016</v>
      </c>
      <c r="C5" s="1"/>
      <c r="D5" s="1"/>
      <c r="E5" s="1"/>
      <c r="F5" s="1"/>
      <c r="G5" s="1"/>
      <c r="H5" s="1"/>
      <c r="I5" s="1"/>
      <c r="J5" s="1"/>
      <c r="K5" s="1"/>
      <c r="L5" s="1"/>
      <c r="M5" s="1"/>
      <c r="N5" s="1"/>
      <c r="O5" s="1"/>
      <c r="P5" s="1"/>
      <c r="Q5" s="1"/>
      <c r="R5" s="1"/>
      <c r="S5" s="1"/>
      <c r="T5" s="1"/>
      <c r="U5" s="1"/>
      <c r="V5" s="1"/>
      <c r="W5" s="1"/>
    </row>
    <row r="6" spans="1:23" ht="12.75" customHeight="1" x14ac:dyDescent="0.25">
      <c r="A6" s="35" t="s">
        <v>5</v>
      </c>
      <c r="B6" s="36" t="e">
        <f>+B18</f>
        <v>#REF!</v>
      </c>
      <c r="C6" s="10"/>
      <c r="D6" s="1"/>
      <c r="E6" s="1"/>
      <c r="F6" s="1"/>
      <c r="G6" s="1"/>
      <c r="H6" s="1"/>
      <c r="I6" s="1"/>
      <c r="J6" s="1"/>
      <c r="K6" s="1"/>
      <c r="L6" s="1"/>
      <c r="M6" s="1"/>
      <c r="N6" s="1"/>
      <c r="O6" s="1"/>
      <c r="P6" s="1"/>
      <c r="Q6" s="1"/>
      <c r="R6" s="1"/>
      <c r="S6" s="1"/>
      <c r="T6" s="1"/>
      <c r="U6" s="1"/>
      <c r="V6" s="1"/>
      <c r="W6" s="1"/>
    </row>
    <row r="7" spans="1:23" ht="12.75" customHeight="1" x14ac:dyDescent="0.25">
      <c r="A7" s="35" t="s">
        <v>7</v>
      </c>
      <c r="B7" s="36">
        <f>+B30</f>
        <v>0</v>
      </c>
      <c r="C7" s="1"/>
      <c r="D7" s="1"/>
      <c r="E7" s="1"/>
      <c r="F7" s="1"/>
      <c r="G7" s="1"/>
      <c r="H7" s="1"/>
      <c r="I7" s="1"/>
      <c r="J7" s="1"/>
      <c r="K7" s="1"/>
      <c r="L7" s="1"/>
      <c r="M7" s="1"/>
      <c r="N7" s="1"/>
      <c r="O7" s="1"/>
      <c r="P7" s="1"/>
      <c r="Q7" s="1"/>
      <c r="R7" s="1"/>
      <c r="S7" s="1"/>
      <c r="T7" s="1"/>
      <c r="U7" s="1"/>
      <c r="V7" s="1"/>
      <c r="W7" s="1"/>
    </row>
    <row r="8" spans="1:23" ht="12.75" customHeight="1" x14ac:dyDescent="0.25">
      <c r="A8" s="35" t="s">
        <v>8</v>
      </c>
      <c r="B8" s="36" t="e">
        <f>+B6-B7</f>
        <v>#REF!</v>
      </c>
      <c r="C8" s="1"/>
      <c r="D8" s="1"/>
      <c r="E8" s="1"/>
      <c r="F8" s="1"/>
      <c r="G8" s="1"/>
      <c r="H8" s="1"/>
      <c r="I8" s="1"/>
      <c r="J8" s="1"/>
      <c r="K8" s="1"/>
      <c r="L8" s="1"/>
      <c r="M8" s="1"/>
      <c r="N8" s="1"/>
      <c r="O8" s="1"/>
      <c r="P8" s="1"/>
      <c r="Q8" s="1"/>
      <c r="R8" s="1"/>
      <c r="S8" s="1"/>
      <c r="T8" s="1"/>
      <c r="U8" s="1"/>
      <c r="V8" s="1"/>
      <c r="W8" s="1"/>
    </row>
    <row r="9" spans="1:23" ht="12.75" customHeight="1" x14ac:dyDescent="0.25">
      <c r="A9" s="37"/>
      <c r="B9" s="38"/>
      <c r="C9" s="39"/>
      <c r="D9" s="39"/>
      <c r="E9" s="39"/>
      <c r="F9" s="39"/>
      <c r="G9" s="39"/>
      <c r="H9" s="39"/>
      <c r="I9" s="39"/>
      <c r="J9" s="39"/>
      <c r="K9" s="39"/>
      <c r="L9" s="39"/>
      <c r="M9" s="39"/>
      <c r="N9" s="39"/>
      <c r="O9" s="39"/>
      <c r="P9" s="39"/>
      <c r="Q9" s="39"/>
      <c r="R9" s="39"/>
      <c r="S9" s="39"/>
      <c r="T9" s="39"/>
      <c r="U9" s="39"/>
      <c r="V9" s="39"/>
      <c r="W9" s="39"/>
    </row>
    <row r="10" spans="1:23" ht="30" customHeight="1" x14ac:dyDescent="0.25">
      <c r="A10" s="351" t="s">
        <v>9</v>
      </c>
      <c r="B10" s="352"/>
      <c r="C10" s="1"/>
      <c r="D10" s="1"/>
      <c r="E10" s="1"/>
      <c r="F10" s="1"/>
      <c r="G10" s="1"/>
      <c r="H10" s="1"/>
      <c r="I10" s="1"/>
      <c r="J10" s="1"/>
      <c r="K10" s="1"/>
      <c r="L10" s="1"/>
      <c r="M10" s="1"/>
      <c r="N10" s="1"/>
      <c r="O10" s="1"/>
      <c r="P10" s="1"/>
      <c r="Q10" s="1"/>
      <c r="R10" s="1"/>
      <c r="S10" s="1"/>
      <c r="T10" s="1"/>
      <c r="U10" s="1"/>
      <c r="V10" s="1"/>
      <c r="W10" s="1"/>
    </row>
    <row r="11" spans="1:23" ht="12.75" customHeight="1" x14ac:dyDescent="0.25">
      <c r="A11" s="14" t="s">
        <v>62</v>
      </c>
      <c r="B11" s="40" t="e">
        <f>+'2. CUOTAS'!#REF!</f>
        <v>#REF!</v>
      </c>
      <c r="C11" s="1" t="s">
        <v>63</v>
      </c>
      <c r="D11" s="1"/>
      <c r="E11" s="1"/>
      <c r="F11" s="1"/>
      <c r="G11" s="1"/>
      <c r="H11" s="1"/>
      <c r="I11" s="1"/>
      <c r="J11" s="1"/>
      <c r="K11" s="1"/>
      <c r="L11" s="1"/>
      <c r="M11" s="1"/>
      <c r="N11" s="1"/>
      <c r="O11" s="1"/>
      <c r="P11" s="1"/>
      <c r="Q11" s="1"/>
      <c r="R11" s="1"/>
      <c r="S11" s="1"/>
      <c r="T11" s="1"/>
      <c r="U11" s="1"/>
      <c r="V11" s="1"/>
      <c r="W11" s="1"/>
    </row>
    <row r="12" spans="1:23" ht="12.75" customHeight="1" x14ac:dyDescent="0.25">
      <c r="A12" s="14" t="s">
        <v>64</v>
      </c>
      <c r="B12" s="40" t="e">
        <f>+'2. CUOTAS'!#REF!</f>
        <v>#REF!</v>
      </c>
      <c r="C12" s="1" t="s">
        <v>65</v>
      </c>
      <c r="D12" s="1"/>
      <c r="E12" s="1"/>
      <c r="F12" s="1"/>
      <c r="G12" s="1"/>
      <c r="H12" s="1"/>
      <c r="I12" s="1"/>
      <c r="J12" s="1"/>
      <c r="K12" s="1"/>
      <c r="L12" s="1"/>
      <c r="M12" s="1"/>
      <c r="N12" s="1"/>
      <c r="O12" s="1"/>
      <c r="P12" s="1"/>
      <c r="Q12" s="1"/>
      <c r="R12" s="1"/>
      <c r="S12" s="1"/>
      <c r="T12" s="1"/>
      <c r="U12" s="1"/>
      <c r="V12" s="1"/>
      <c r="W12" s="1"/>
    </row>
    <row r="13" spans="1:23" ht="12.75" customHeight="1" x14ac:dyDescent="0.25">
      <c r="A13" s="14" t="s">
        <v>12</v>
      </c>
      <c r="B13" s="40" t="e">
        <f>+#REF!</f>
        <v>#REF!</v>
      </c>
      <c r="C13" s="1" t="s">
        <v>65</v>
      </c>
      <c r="D13" s="1"/>
      <c r="E13" s="1"/>
      <c r="F13" s="1"/>
      <c r="G13" s="1"/>
      <c r="H13" s="1"/>
      <c r="I13" s="1"/>
      <c r="J13" s="1"/>
      <c r="K13" s="1"/>
      <c r="L13" s="1"/>
      <c r="M13" s="1"/>
      <c r="N13" s="1"/>
      <c r="O13" s="1"/>
      <c r="P13" s="1"/>
      <c r="Q13" s="1"/>
      <c r="R13" s="1"/>
      <c r="S13" s="1"/>
      <c r="T13" s="1"/>
      <c r="U13" s="1"/>
      <c r="V13" s="1"/>
      <c r="W13" s="1"/>
    </row>
    <row r="14" spans="1:23" ht="12.75" customHeight="1" x14ac:dyDescent="0.25">
      <c r="A14" s="16" t="s">
        <v>66</v>
      </c>
      <c r="B14" s="40" t="e">
        <f>+'2. CUOTAS'!#REF!</f>
        <v>#REF!</v>
      </c>
      <c r="C14" s="1" t="s">
        <v>67</v>
      </c>
      <c r="D14" s="1"/>
      <c r="E14" s="1"/>
      <c r="F14" s="1"/>
      <c r="G14" s="1"/>
      <c r="H14" s="1"/>
      <c r="I14" s="1"/>
      <c r="J14" s="1"/>
      <c r="K14" s="1"/>
      <c r="L14" s="1"/>
      <c r="M14" s="1"/>
      <c r="N14" s="1"/>
      <c r="O14" s="1"/>
      <c r="P14" s="1"/>
      <c r="Q14" s="1"/>
      <c r="R14" s="1"/>
      <c r="S14" s="1"/>
      <c r="T14" s="1"/>
      <c r="U14" s="1"/>
      <c r="V14" s="1"/>
      <c r="W14" s="1"/>
    </row>
    <row r="15" spans="1:23" ht="12.75" customHeight="1" x14ac:dyDescent="0.25">
      <c r="A15" s="16" t="s">
        <v>14</v>
      </c>
      <c r="B15" s="40" t="e">
        <f>+#REF!</f>
        <v>#REF!</v>
      </c>
      <c r="C15" s="1" t="s">
        <v>67</v>
      </c>
      <c r="D15" s="1"/>
      <c r="E15" s="1"/>
      <c r="F15" s="1"/>
      <c r="G15" s="1"/>
      <c r="H15" s="1"/>
      <c r="I15" s="1"/>
      <c r="J15" s="1"/>
      <c r="K15" s="1"/>
      <c r="L15" s="1"/>
      <c r="M15" s="1"/>
      <c r="N15" s="1"/>
      <c r="O15" s="1"/>
      <c r="P15" s="1"/>
      <c r="Q15" s="1"/>
      <c r="R15" s="1"/>
      <c r="S15" s="1"/>
      <c r="T15" s="1"/>
      <c r="U15" s="1"/>
      <c r="V15" s="1"/>
      <c r="W15" s="1"/>
    </row>
    <row r="16" spans="1:23" ht="12.75" customHeight="1" x14ac:dyDescent="0.25">
      <c r="A16" s="16" t="s">
        <v>68</v>
      </c>
      <c r="B16" s="41" t="e">
        <f>+'2. CUOTAS'!#REF!</f>
        <v>#REF!</v>
      </c>
      <c r="C16" s="1" t="s">
        <v>69</v>
      </c>
      <c r="D16" s="1"/>
      <c r="E16" s="1"/>
      <c r="F16" s="1"/>
      <c r="G16" s="1"/>
      <c r="H16" s="1"/>
      <c r="I16" s="1"/>
      <c r="J16" s="1"/>
      <c r="K16" s="1"/>
      <c r="L16" s="1"/>
      <c r="M16" s="1"/>
      <c r="N16" s="1"/>
      <c r="O16" s="1"/>
      <c r="P16" s="1"/>
      <c r="Q16" s="1"/>
      <c r="R16" s="1"/>
      <c r="S16" s="1"/>
      <c r="T16" s="1"/>
      <c r="U16" s="1"/>
      <c r="V16" s="1"/>
      <c r="W16" s="1"/>
    </row>
    <row r="17" spans="1:23" ht="12.75" customHeight="1" x14ac:dyDescent="0.25">
      <c r="A17" s="16" t="s">
        <v>16</v>
      </c>
      <c r="B17" s="42">
        <f>+'7. I&amp;G EVENTOS DH&amp;PS'!D48</f>
        <v>0</v>
      </c>
      <c r="C17" s="1" t="s">
        <v>69</v>
      </c>
      <c r="D17" s="1"/>
      <c r="E17" s="1"/>
      <c r="F17" s="1"/>
      <c r="G17" s="1"/>
      <c r="H17" s="1"/>
      <c r="I17" s="1"/>
      <c r="J17" s="1"/>
      <c r="K17" s="1"/>
      <c r="L17" s="1"/>
      <c r="M17" s="1"/>
      <c r="N17" s="1"/>
      <c r="O17" s="1"/>
      <c r="P17" s="1"/>
      <c r="Q17" s="1"/>
      <c r="R17" s="1"/>
      <c r="S17" s="1"/>
      <c r="T17" s="1"/>
      <c r="U17" s="1"/>
      <c r="V17" s="1"/>
      <c r="W17" s="1"/>
    </row>
    <row r="18" spans="1:23" ht="24.75" customHeight="1" x14ac:dyDescent="0.25">
      <c r="A18" s="19" t="s">
        <v>18</v>
      </c>
      <c r="B18" s="43" t="e">
        <f>SUM(B11:B17)</f>
        <v>#REF!</v>
      </c>
      <c r="C18" s="1"/>
      <c r="D18" s="1"/>
      <c r="E18" s="1"/>
      <c r="F18" s="1"/>
      <c r="G18" s="1"/>
      <c r="H18" s="1"/>
      <c r="I18" s="1"/>
      <c r="J18" s="1"/>
      <c r="K18" s="1"/>
      <c r="L18" s="1"/>
      <c r="M18" s="1"/>
      <c r="N18" s="1"/>
      <c r="O18" s="1"/>
      <c r="P18" s="1"/>
      <c r="Q18" s="1"/>
      <c r="R18" s="1"/>
      <c r="S18" s="1"/>
      <c r="T18" s="1"/>
      <c r="U18" s="1"/>
      <c r="V18" s="1"/>
      <c r="W18" s="1"/>
    </row>
    <row r="19" spans="1:23" ht="12.75" customHeight="1" x14ac:dyDescent="0.25">
      <c r="A19" s="37"/>
      <c r="B19" s="32"/>
      <c r="C19" s="1"/>
      <c r="D19" s="1"/>
      <c r="E19" s="1"/>
      <c r="F19" s="1"/>
      <c r="G19" s="1"/>
      <c r="H19" s="1"/>
      <c r="I19" s="1"/>
      <c r="J19" s="1"/>
      <c r="K19" s="1"/>
      <c r="L19" s="1"/>
      <c r="M19" s="1"/>
      <c r="N19" s="1"/>
      <c r="O19" s="1"/>
      <c r="P19" s="1"/>
      <c r="Q19" s="1"/>
      <c r="R19" s="1"/>
      <c r="S19" s="1"/>
      <c r="T19" s="1"/>
      <c r="U19" s="1"/>
      <c r="V19" s="1"/>
      <c r="W19" s="1"/>
    </row>
    <row r="20" spans="1:23" ht="28.5" customHeight="1" x14ac:dyDescent="0.25">
      <c r="A20" s="353" t="s">
        <v>7</v>
      </c>
      <c r="B20" s="354"/>
      <c r="C20" s="1"/>
      <c r="D20" s="1"/>
      <c r="E20" s="1"/>
      <c r="F20" s="1"/>
      <c r="G20" s="1"/>
      <c r="H20" s="1"/>
      <c r="I20" s="1"/>
      <c r="J20" s="1"/>
      <c r="K20" s="1"/>
      <c r="L20" s="1"/>
      <c r="M20" s="1"/>
      <c r="N20" s="1"/>
      <c r="O20" s="1"/>
      <c r="P20" s="1"/>
      <c r="Q20" s="1"/>
      <c r="R20" s="1"/>
      <c r="S20" s="1"/>
      <c r="T20" s="1"/>
      <c r="U20" s="1"/>
      <c r="V20" s="1"/>
      <c r="W20" s="1"/>
    </row>
    <row r="21" spans="1:23" ht="12.75" customHeight="1" x14ac:dyDescent="0.25">
      <c r="A21" s="16" t="s">
        <v>19</v>
      </c>
      <c r="B21" s="44"/>
      <c r="C21" s="1" t="s">
        <v>63</v>
      </c>
      <c r="D21" s="1"/>
      <c r="E21" s="1"/>
      <c r="F21" s="1"/>
      <c r="G21" s="1"/>
      <c r="H21" s="1"/>
      <c r="I21" s="1"/>
      <c r="J21" s="1"/>
      <c r="K21" s="1"/>
      <c r="L21" s="1"/>
      <c r="M21" s="1"/>
      <c r="N21" s="1"/>
      <c r="O21" s="1"/>
      <c r="P21" s="1"/>
      <c r="Q21" s="1"/>
      <c r="R21" s="1"/>
      <c r="S21" s="1"/>
      <c r="T21" s="1"/>
      <c r="U21" s="1"/>
      <c r="V21" s="1"/>
      <c r="W21" s="1"/>
    </row>
    <row r="22" spans="1:23" ht="12.75" customHeight="1" x14ac:dyDescent="0.25">
      <c r="A22" s="16" t="s">
        <v>70</v>
      </c>
      <c r="B22" s="44"/>
      <c r="C22" s="1" t="s">
        <v>65</v>
      </c>
      <c r="D22" s="1"/>
      <c r="E22" s="1"/>
      <c r="F22" s="1"/>
      <c r="G22" s="1"/>
      <c r="H22" s="1"/>
      <c r="I22" s="1"/>
      <c r="J22" s="1"/>
      <c r="K22" s="1"/>
      <c r="L22" s="1"/>
      <c r="M22" s="1"/>
      <c r="N22" s="1"/>
      <c r="O22" s="1"/>
      <c r="P22" s="1"/>
      <c r="Q22" s="1"/>
      <c r="R22" s="1"/>
      <c r="S22" s="1"/>
      <c r="T22" s="1"/>
      <c r="U22" s="1"/>
      <c r="V22" s="1"/>
      <c r="W22" s="1"/>
    </row>
    <row r="23" spans="1:23" ht="12.75" customHeight="1" x14ac:dyDescent="0.25">
      <c r="A23" s="14" t="s">
        <v>12</v>
      </c>
      <c r="B23" s="44"/>
      <c r="C23" s="1" t="s">
        <v>65</v>
      </c>
      <c r="D23" s="1"/>
      <c r="E23" s="1"/>
      <c r="F23" s="1"/>
      <c r="G23" s="1"/>
      <c r="H23" s="1"/>
      <c r="I23" s="1"/>
      <c r="J23" s="1"/>
      <c r="K23" s="1"/>
      <c r="L23" s="1"/>
      <c r="M23" s="1"/>
      <c r="N23" s="1"/>
      <c r="O23" s="1"/>
      <c r="P23" s="1"/>
      <c r="Q23" s="1"/>
      <c r="R23" s="1"/>
      <c r="S23" s="1"/>
      <c r="T23" s="1"/>
      <c r="U23" s="1"/>
      <c r="V23" s="1"/>
      <c r="W23" s="1"/>
    </row>
    <row r="24" spans="1:23" ht="12.75" customHeight="1" x14ac:dyDescent="0.25">
      <c r="A24" s="16" t="s">
        <v>71</v>
      </c>
      <c r="B24" s="45"/>
      <c r="C24" s="1" t="s">
        <v>67</v>
      </c>
      <c r="D24" s="1"/>
      <c r="E24" s="1"/>
      <c r="F24" s="1"/>
      <c r="G24" s="1"/>
      <c r="H24" s="1"/>
      <c r="I24" s="1"/>
      <c r="J24" s="1"/>
      <c r="K24" s="1"/>
      <c r="L24" s="1"/>
      <c r="M24" s="1"/>
      <c r="N24" s="1"/>
      <c r="O24" s="1"/>
      <c r="P24" s="1"/>
      <c r="Q24" s="1"/>
      <c r="R24" s="1"/>
      <c r="S24" s="1"/>
      <c r="T24" s="1"/>
      <c r="U24" s="1"/>
      <c r="V24" s="1"/>
      <c r="W24" s="1"/>
    </row>
    <row r="25" spans="1:23" ht="12.75" customHeight="1" x14ac:dyDescent="0.25">
      <c r="A25" s="16" t="s">
        <v>14</v>
      </c>
      <c r="B25" s="45"/>
      <c r="C25" s="1" t="s">
        <v>67</v>
      </c>
      <c r="D25" s="1"/>
      <c r="E25" s="1"/>
      <c r="F25" s="1"/>
      <c r="G25" s="1"/>
      <c r="H25" s="1"/>
      <c r="I25" s="1"/>
      <c r="J25" s="1"/>
      <c r="K25" s="1"/>
      <c r="L25" s="1"/>
      <c r="M25" s="1"/>
      <c r="N25" s="1"/>
      <c r="O25" s="1"/>
      <c r="P25" s="1"/>
      <c r="Q25" s="1"/>
      <c r="R25" s="1"/>
      <c r="S25" s="1"/>
      <c r="T25" s="1"/>
      <c r="U25" s="1"/>
      <c r="V25" s="1"/>
      <c r="W25" s="1"/>
    </row>
    <row r="26" spans="1:23" ht="12.75" customHeight="1" x14ac:dyDescent="0.25">
      <c r="A26" s="46" t="s">
        <v>72</v>
      </c>
      <c r="B26" s="45"/>
      <c r="C26" s="1" t="s">
        <v>69</v>
      </c>
      <c r="D26" s="1"/>
      <c r="E26" s="1"/>
      <c r="F26" s="1"/>
      <c r="G26" s="1"/>
      <c r="H26" s="1"/>
      <c r="I26" s="1"/>
      <c r="J26" s="1"/>
      <c r="K26" s="1"/>
      <c r="L26" s="1"/>
      <c r="M26" s="1"/>
      <c r="N26" s="1"/>
      <c r="O26" s="1"/>
      <c r="P26" s="1"/>
      <c r="Q26" s="1"/>
      <c r="R26" s="1"/>
      <c r="S26" s="1"/>
      <c r="T26" s="1"/>
      <c r="U26" s="1"/>
      <c r="V26" s="1"/>
      <c r="W26" s="1"/>
    </row>
    <row r="27" spans="1:23" ht="12.75" customHeight="1" x14ac:dyDescent="0.25">
      <c r="A27" s="16" t="s">
        <v>16</v>
      </c>
      <c r="B27" s="45"/>
      <c r="C27" s="1" t="s">
        <v>69</v>
      </c>
      <c r="D27" s="1"/>
      <c r="E27" s="1"/>
      <c r="F27" s="1"/>
      <c r="G27" s="1"/>
      <c r="H27" s="1"/>
      <c r="I27" s="1"/>
      <c r="J27" s="1"/>
      <c r="K27" s="1"/>
      <c r="L27" s="1"/>
      <c r="M27" s="1"/>
      <c r="N27" s="1"/>
      <c r="O27" s="1"/>
      <c r="P27" s="1"/>
      <c r="Q27" s="1"/>
      <c r="R27" s="1"/>
      <c r="S27" s="1"/>
      <c r="T27" s="1"/>
      <c r="U27" s="1"/>
      <c r="V27" s="1"/>
      <c r="W27" s="1"/>
    </row>
    <row r="28" spans="1:23" ht="12.75" customHeight="1" x14ac:dyDescent="0.25">
      <c r="A28" s="25" t="s">
        <v>73</v>
      </c>
      <c r="B28" s="47" t="e">
        <f>(+B11+B12+B14+B16)*2%</f>
        <v>#REF!</v>
      </c>
      <c r="C28" s="1" t="s">
        <v>74</v>
      </c>
      <c r="D28" s="1"/>
      <c r="E28" s="1"/>
      <c r="F28" s="1"/>
      <c r="G28" s="1"/>
      <c r="H28" s="1"/>
      <c r="I28" s="1"/>
      <c r="J28" s="1"/>
      <c r="K28" s="1"/>
      <c r="L28" s="1"/>
      <c r="M28" s="1"/>
      <c r="N28" s="1"/>
      <c r="O28" s="1"/>
      <c r="P28" s="1"/>
      <c r="Q28" s="1"/>
      <c r="R28" s="1"/>
      <c r="S28" s="1"/>
      <c r="T28" s="1"/>
      <c r="U28" s="1"/>
      <c r="V28" s="1"/>
      <c r="W28" s="1"/>
    </row>
    <row r="29" spans="1:23" ht="12.75" customHeight="1" x14ac:dyDescent="0.25">
      <c r="A29" s="25" t="s">
        <v>75</v>
      </c>
      <c r="B29" s="48"/>
      <c r="C29" s="1" t="s">
        <v>74</v>
      </c>
      <c r="D29" s="1"/>
      <c r="E29" s="1"/>
      <c r="F29" s="1"/>
      <c r="G29" s="1"/>
      <c r="H29" s="1"/>
      <c r="I29" s="1"/>
      <c r="J29" s="1"/>
      <c r="K29" s="1"/>
      <c r="L29" s="1"/>
      <c r="M29" s="1"/>
      <c r="N29" s="1"/>
      <c r="O29" s="1"/>
      <c r="P29" s="1"/>
      <c r="Q29" s="1"/>
      <c r="R29" s="1"/>
      <c r="S29" s="1"/>
      <c r="T29" s="1"/>
      <c r="U29" s="1"/>
      <c r="V29" s="1"/>
      <c r="W29" s="1"/>
    </row>
    <row r="30" spans="1:23" ht="26.25" customHeight="1" x14ac:dyDescent="0.25">
      <c r="A30" s="49" t="s">
        <v>76</v>
      </c>
      <c r="B30" s="50">
        <f>SUM(B21:B27)</f>
        <v>0</v>
      </c>
      <c r="C30" s="51"/>
      <c r="D30" s="1"/>
      <c r="E30" s="1"/>
      <c r="F30" s="1"/>
      <c r="G30" s="1"/>
      <c r="H30" s="1"/>
      <c r="I30" s="1"/>
      <c r="J30" s="1"/>
      <c r="K30" s="1"/>
      <c r="L30" s="1"/>
      <c r="M30" s="1"/>
      <c r="N30" s="1"/>
      <c r="O30" s="1"/>
      <c r="P30" s="1"/>
      <c r="Q30" s="1"/>
      <c r="R30" s="1"/>
      <c r="S30" s="1"/>
      <c r="T30" s="1"/>
      <c r="U30" s="1"/>
      <c r="V30" s="1"/>
      <c r="W30" s="1"/>
    </row>
    <row r="31" spans="1:23" ht="16.5" customHeight="1" x14ac:dyDescent="0.25">
      <c r="A31" s="21"/>
      <c r="B31" s="52"/>
      <c r="C31" s="51"/>
      <c r="D31" s="1"/>
      <c r="E31" s="1"/>
      <c r="F31" s="1"/>
      <c r="G31" s="1"/>
      <c r="H31" s="1"/>
      <c r="I31" s="1"/>
      <c r="J31" s="1"/>
      <c r="K31" s="1"/>
      <c r="L31" s="1"/>
      <c r="M31" s="1"/>
      <c r="N31" s="1"/>
      <c r="O31" s="1"/>
      <c r="P31" s="1"/>
      <c r="Q31" s="1"/>
      <c r="R31" s="1"/>
      <c r="S31" s="1"/>
      <c r="T31" s="1"/>
      <c r="U31" s="1"/>
      <c r="V31" s="1"/>
      <c r="W31" s="1"/>
    </row>
    <row r="32" spans="1:23" ht="12.75" customHeight="1" x14ac:dyDescent="0.25">
      <c r="A32" s="1"/>
      <c r="B32" s="1"/>
      <c r="C32" s="1"/>
      <c r="D32" s="1"/>
      <c r="E32" s="1"/>
      <c r="F32" s="1"/>
      <c r="G32" s="1"/>
      <c r="H32" s="1"/>
      <c r="I32" s="1"/>
      <c r="J32" s="1"/>
      <c r="K32" s="1"/>
      <c r="L32" s="1"/>
      <c r="M32" s="1"/>
      <c r="N32" s="1"/>
      <c r="O32" s="1"/>
      <c r="P32" s="1"/>
      <c r="Q32" s="1"/>
      <c r="R32" s="1"/>
      <c r="S32" s="1"/>
      <c r="T32" s="1"/>
      <c r="U32" s="1"/>
      <c r="V32" s="1"/>
      <c r="W32" s="1"/>
    </row>
    <row r="33" spans="1:23" ht="12.75" customHeight="1" x14ac:dyDescent="0.25">
      <c r="A33" s="1"/>
      <c r="B33" s="53"/>
      <c r="C33" s="1"/>
      <c r="D33" s="1"/>
      <c r="E33" s="1"/>
      <c r="F33" s="1"/>
      <c r="G33" s="1"/>
      <c r="H33" s="1"/>
      <c r="I33" s="1"/>
      <c r="J33" s="1"/>
      <c r="K33" s="1"/>
      <c r="L33" s="1"/>
      <c r="M33" s="1"/>
      <c r="N33" s="1"/>
      <c r="O33" s="1"/>
      <c r="P33" s="1"/>
      <c r="Q33" s="1"/>
      <c r="R33" s="1"/>
      <c r="S33" s="1"/>
      <c r="T33" s="1"/>
      <c r="U33" s="1"/>
      <c r="V33" s="1"/>
      <c r="W33" s="1"/>
    </row>
    <row r="34" spans="1:23" ht="12.75" customHeight="1" x14ac:dyDescent="0.25">
      <c r="A34" s="1"/>
      <c r="B34" s="1"/>
      <c r="C34" s="1"/>
      <c r="D34" s="1"/>
      <c r="E34" s="1"/>
      <c r="F34" s="1"/>
      <c r="G34" s="1"/>
      <c r="H34" s="1"/>
      <c r="I34" s="1"/>
      <c r="J34" s="1"/>
      <c r="K34" s="1"/>
      <c r="L34" s="1"/>
      <c r="M34" s="1"/>
      <c r="N34" s="1"/>
      <c r="O34" s="1"/>
      <c r="P34" s="1"/>
      <c r="Q34" s="1"/>
      <c r="R34" s="1"/>
      <c r="S34" s="1"/>
      <c r="T34" s="1"/>
      <c r="U34" s="1"/>
      <c r="V34" s="1"/>
      <c r="W34" s="1"/>
    </row>
    <row r="35" spans="1:23" ht="14.25" customHeight="1" x14ac:dyDescent="0.25">
      <c r="A35" s="54"/>
      <c r="B35" s="10"/>
      <c r="C35" s="1"/>
      <c r="D35" s="1"/>
      <c r="E35" s="1"/>
      <c r="F35" s="1"/>
      <c r="G35" s="1"/>
      <c r="H35" s="1"/>
      <c r="I35" s="1"/>
      <c r="J35" s="1"/>
      <c r="K35" s="1"/>
      <c r="L35" s="1"/>
      <c r="M35" s="1"/>
      <c r="N35" s="1"/>
      <c r="O35" s="1"/>
      <c r="P35" s="1"/>
      <c r="Q35" s="1"/>
      <c r="R35" s="1"/>
      <c r="S35" s="1"/>
      <c r="T35" s="1"/>
      <c r="U35" s="1"/>
      <c r="V35" s="1"/>
      <c r="W35" s="1"/>
    </row>
    <row r="36" spans="1:23" ht="12.75" customHeight="1" x14ac:dyDescent="0.25">
      <c r="A36" s="1"/>
      <c r="B36" s="10"/>
      <c r="C36" s="1"/>
      <c r="D36" s="1"/>
      <c r="E36" s="1"/>
      <c r="F36" s="1"/>
      <c r="G36" s="1"/>
      <c r="H36" s="1"/>
      <c r="I36" s="1"/>
      <c r="J36" s="1"/>
      <c r="K36" s="1"/>
      <c r="L36" s="1"/>
      <c r="M36" s="1"/>
      <c r="N36" s="1"/>
      <c r="O36" s="1"/>
      <c r="P36" s="1"/>
      <c r="Q36" s="1"/>
      <c r="R36" s="1"/>
      <c r="S36" s="1"/>
      <c r="T36" s="1"/>
      <c r="U36" s="1"/>
      <c r="V36" s="1"/>
      <c r="W36" s="1"/>
    </row>
    <row r="37" spans="1:23" ht="12.75" customHeight="1" x14ac:dyDescent="0.25">
      <c r="A37" s="1"/>
      <c r="B37" s="1"/>
      <c r="C37" s="1"/>
      <c r="D37" s="1"/>
      <c r="E37" s="1"/>
      <c r="F37" s="1"/>
      <c r="G37" s="1"/>
      <c r="H37" s="1"/>
      <c r="I37" s="1"/>
      <c r="J37" s="1"/>
      <c r="K37" s="1"/>
      <c r="L37" s="1"/>
      <c r="M37" s="1"/>
      <c r="N37" s="1"/>
      <c r="O37" s="1"/>
      <c r="P37" s="1"/>
      <c r="Q37" s="1"/>
      <c r="R37" s="1"/>
      <c r="S37" s="1"/>
      <c r="T37" s="1"/>
      <c r="U37" s="1"/>
      <c r="V37" s="1"/>
      <c r="W37" s="1"/>
    </row>
    <row r="38" spans="1:23" ht="12.75" customHeight="1" x14ac:dyDescent="0.25">
      <c r="A38" s="1"/>
      <c r="B38" s="1"/>
      <c r="C38" s="1"/>
      <c r="D38" s="1"/>
      <c r="E38" s="1"/>
      <c r="F38" s="1"/>
      <c r="G38" s="1"/>
      <c r="H38" s="1"/>
      <c r="I38" s="1"/>
      <c r="J38" s="1"/>
      <c r="K38" s="1"/>
      <c r="L38" s="1"/>
      <c r="M38" s="1"/>
      <c r="N38" s="1"/>
      <c r="O38" s="1"/>
      <c r="P38" s="1"/>
      <c r="Q38" s="1"/>
      <c r="R38" s="1"/>
      <c r="S38" s="1"/>
      <c r="T38" s="1"/>
      <c r="U38" s="1"/>
      <c r="V38" s="1"/>
      <c r="W38" s="1"/>
    </row>
    <row r="39" spans="1:23" ht="12.75" customHeight="1" x14ac:dyDescent="0.25">
      <c r="A39" s="1"/>
      <c r="B39" s="1"/>
      <c r="C39" s="1"/>
      <c r="D39" s="1"/>
      <c r="E39" s="1"/>
      <c r="F39" s="1"/>
      <c r="G39" s="1"/>
      <c r="H39" s="1"/>
      <c r="I39" s="1"/>
      <c r="J39" s="1"/>
      <c r="K39" s="1"/>
      <c r="L39" s="1"/>
      <c r="M39" s="1"/>
      <c r="N39" s="1"/>
      <c r="O39" s="1"/>
      <c r="P39" s="1"/>
      <c r="Q39" s="1"/>
      <c r="R39" s="1"/>
      <c r="S39" s="1"/>
      <c r="T39" s="1"/>
      <c r="U39" s="1"/>
      <c r="V39" s="1"/>
      <c r="W39" s="1"/>
    </row>
    <row r="40" spans="1:23" ht="12.75" customHeight="1" x14ac:dyDescent="0.25">
      <c r="A40" s="1"/>
      <c r="B40" s="1"/>
      <c r="C40" s="1"/>
      <c r="D40" s="1"/>
      <c r="E40" s="1"/>
      <c r="F40" s="1"/>
      <c r="G40" s="1"/>
      <c r="H40" s="1"/>
      <c r="I40" s="1"/>
      <c r="J40" s="1"/>
      <c r="K40" s="1"/>
      <c r="L40" s="1"/>
      <c r="M40" s="1"/>
      <c r="N40" s="1"/>
      <c r="O40" s="1"/>
      <c r="P40" s="1"/>
      <c r="Q40" s="1"/>
      <c r="R40" s="1"/>
      <c r="S40" s="1"/>
      <c r="T40" s="1"/>
      <c r="U40" s="1"/>
      <c r="V40" s="1"/>
      <c r="W40" s="1"/>
    </row>
    <row r="41" spans="1:23" ht="12.75" customHeight="1" x14ac:dyDescent="0.25">
      <c r="A41" s="1"/>
      <c r="B41" s="1"/>
      <c r="C41" s="1"/>
      <c r="D41" s="1"/>
      <c r="E41" s="1"/>
      <c r="F41" s="1"/>
      <c r="G41" s="1"/>
      <c r="H41" s="1"/>
      <c r="I41" s="1"/>
      <c r="J41" s="1"/>
      <c r="K41" s="1"/>
      <c r="L41" s="1"/>
      <c r="M41" s="1"/>
      <c r="N41" s="1"/>
      <c r="O41" s="1"/>
      <c r="P41" s="1"/>
      <c r="Q41" s="1"/>
      <c r="R41" s="1"/>
      <c r="S41" s="1"/>
      <c r="T41" s="1"/>
      <c r="U41" s="1"/>
      <c r="V41" s="1"/>
      <c r="W41" s="1"/>
    </row>
    <row r="42" spans="1:23" ht="12.75" customHeight="1" x14ac:dyDescent="0.25">
      <c r="A42" s="1"/>
      <c r="B42" s="1"/>
      <c r="C42" s="1"/>
      <c r="D42" s="1"/>
      <c r="E42" s="1"/>
      <c r="F42" s="1"/>
      <c r="G42" s="1"/>
      <c r="H42" s="1"/>
      <c r="I42" s="1"/>
      <c r="J42" s="1"/>
      <c r="K42" s="1"/>
      <c r="L42" s="1"/>
      <c r="M42" s="1"/>
      <c r="N42" s="1"/>
      <c r="O42" s="1"/>
      <c r="P42" s="1"/>
      <c r="Q42" s="1"/>
      <c r="R42" s="1"/>
      <c r="S42" s="1"/>
      <c r="T42" s="1"/>
      <c r="U42" s="1"/>
      <c r="V42" s="1"/>
      <c r="W42" s="1"/>
    </row>
    <row r="43" spans="1:23" ht="12.75" customHeight="1" x14ac:dyDescent="0.25">
      <c r="A43" s="1"/>
      <c r="B43" s="1"/>
      <c r="C43" s="1"/>
      <c r="D43" s="1"/>
      <c r="E43" s="1"/>
      <c r="F43" s="1"/>
      <c r="G43" s="1"/>
      <c r="H43" s="1"/>
      <c r="I43" s="1"/>
      <c r="J43" s="1"/>
      <c r="K43" s="1"/>
      <c r="L43" s="1"/>
      <c r="M43" s="1"/>
      <c r="N43" s="1"/>
      <c r="O43" s="1"/>
      <c r="P43" s="1"/>
      <c r="Q43" s="1"/>
      <c r="R43" s="1"/>
      <c r="S43" s="1"/>
      <c r="T43" s="1"/>
      <c r="U43" s="1"/>
      <c r="V43" s="1"/>
      <c r="W43" s="1"/>
    </row>
    <row r="44" spans="1:23" ht="12.75" customHeight="1" x14ac:dyDescent="0.25">
      <c r="A44" s="1"/>
      <c r="B44" s="1"/>
      <c r="C44" s="1"/>
      <c r="D44" s="1"/>
      <c r="E44" s="1"/>
      <c r="F44" s="1"/>
      <c r="G44" s="1"/>
      <c r="H44" s="1"/>
      <c r="I44" s="1"/>
      <c r="J44" s="1"/>
      <c r="K44" s="1"/>
      <c r="L44" s="1"/>
      <c r="M44" s="1"/>
      <c r="N44" s="1"/>
      <c r="O44" s="1"/>
      <c r="P44" s="1"/>
      <c r="Q44" s="1"/>
      <c r="R44" s="1"/>
      <c r="S44" s="1"/>
      <c r="T44" s="1"/>
      <c r="U44" s="1"/>
      <c r="V44" s="1"/>
      <c r="W44" s="1"/>
    </row>
    <row r="45" spans="1:23" ht="12.75" customHeight="1" x14ac:dyDescent="0.25">
      <c r="A45" s="1"/>
      <c r="B45" s="1"/>
      <c r="C45" s="1"/>
      <c r="D45" s="1"/>
      <c r="E45" s="1"/>
      <c r="F45" s="1"/>
      <c r="G45" s="1"/>
      <c r="H45" s="1"/>
      <c r="I45" s="1"/>
      <c r="J45" s="1"/>
      <c r="K45" s="1"/>
      <c r="L45" s="1"/>
      <c r="M45" s="1"/>
      <c r="N45" s="1"/>
      <c r="O45" s="1"/>
      <c r="P45" s="1"/>
      <c r="Q45" s="1"/>
      <c r="R45" s="1"/>
      <c r="S45" s="1"/>
      <c r="T45" s="1"/>
      <c r="U45" s="1"/>
      <c r="V45" s="1"/>
      <c r="W45" s="1"/>
    </row>
    <row r="46" spans="1:23" ht="12.75" customHeight="1" x14ac:dyDescent="0.25">
      <c r="A46" s="1"/>
      <c r="B46" s="1"/>
      <c r="C46" s="1"/>
      <c r="D46" s="1"/>
      <c r="E46" s="1"/>
      <c r="F46" s="1"/>
      <c r="G46" s="1"/>
      <c r="H46" s="1"/>
      <c r="I46" s="1"/>
      <c r="J46" s="1"/>
      <c r="K46" s="1"/>
      <c r="L46" s="1"/>
      <c r="M46" s="1"/>
      <c r="N46" s="1"/>
      <c r="O46" s="1"/>
      <c r="P46" s="1"/>
      <c r="Q46" s="1"/>
      <c r="R46" s="1"/>
      <c r="S46" s="1"/>
      <c r="T46" s="1"/>
      <c r="U46" s="1"/>
      <c r="V46" s="1"/>
      <c r="W46" s="1"/>
    </row>
    <row r="47" spans="1:23" ht="12.75" customHeight="1" x14ac:dyDescent="0.25">
      <c r="A47" s="1"/>
      <c r="B47" s="1"/>
      <c r="C47" s="1"/>
      <c r="D47" s="1"/>
      <c r="E47" s="1"/>
      <c r="F47" s="1"/>
      <c r="G47" s="1"/>
      <c r="H47" s="1"/>
      <c r="I47" s="1"/>
      <c r="J47" s="1"/>
      <c r="K47" s="1"/>
      <c r="L47" s="1"/>
      <c r="M47" s="1"/>
      <c r="N47" s="1"/>
      <c r="O47" s="1"/>
      <c r="P47" s="1"/>
      <c r="Q47" s="1"/>
      <c r="R47" s="1"/>
      <c r="S47" s="1"/>
      <c r="T47" s="1"/>
      <c r="U47" s="1"/>
      <c r="V47" s="1"/>
      <c r="W47" s="1"/>
    </row>
    <row r="48" spans="1:23" ht="12.75" customHeight="1" x14ac:dyDescent="0.25">
      <c r="A48" s="1"/>
      <c r="B48" s="1"/>
      <c r="C48" s="1"/>
      <c r="D48" s="1"/>
      <c r="E48" s="1"/>
      <c r="F48" s="1"/>
      <c r="G48" s="1"/>
      <c r="H48" s="1"/>
      <c r="I48" s="1"/>
      <c r="J48" s="1"/>
      <c r="K48" s="1"/>
      <c r="L48" s="1"/>
      <c r="M48" s="1"/>
      <c r="N48" s="1"/>
      <c r="O48" s="1"/>
      <c r="P48" s="1"/>
      <c r="Q48" s="1"/>
      <c r="R48" s="1"/>
      <c r="S48" s="1"/>
      <c r="T48" s="1"/>
      <c r="U48" s="1"/>
      <c r="V48" s="1"/>
      <c r="W48" s="1"/>
    </row>
    <row r="49" spans="1:23" ht="12.75" customHeight="1" x14ac:dyDescent="0.25">
      <c r="A49" s="1"/>
      <c r="B49" s="1"/>
      <c r="C49" s="1"/>
      <c r="D49" s="1"/>
      <c r="E49" s="1"/>
      <c r="F49" s="1"/>
      <c r="G49" s="1"/>
      <c r="H49" s="1"/>
      <c r="I49" s="1"/>
      <c r="J49" s="1"/>
      <c r="K49" s="1"/>
      <c r="L49" s="1"/>
      <c r="M49" s="1"/>
      <c r="N49" s="1"/>
      <c r="O49" s="1"/>
      <c r="P49" s="1"/>
      <c r="Q49" s="1"/>
      <c r="R49" s="1"/>
      <c r="S49" s="1"/>
      <c r="T49" s="1"/>
      <c r="U49" s="1"/>
      <c r="V49" s="1"/>
      <c r="W49" s="1"/>
    </row>
    <row r="50" spans="1:23" ht="12.75" customHeight="1" x14ac:dyDescent="0.25">
      <c r="A50" s="1"/>
      <c r="B50" s="1"/>
      <c r="C50" s="1"/>
      <c r="D50" s="1"/>
      <c r="E50" s="1"/>
      <c r="F50" s="1"/>
      <c r="G50" s="1"/>
      <c r="H50" s="1"/>
      <c r="I50" s="1"/>
      <c r="J50" s="1"/>
      <c r="K50" s="1"/>
      <c r="L50" s="1"/>
      <c r="M50" s="1"/>
      <c r="N50" s="1"/>
      <c r="O50" s="1"/>
      <c r="P50" s="1"/>
      <c r="Q50" s="1"/>
      <c r="R50" s="1"/>
      <c r="S50" s="1"/>
      <c r="T50" s="1"/>
      <c r="U50" s="1"/>
      <c r="V50" s="1"/>
      <c r="W50" s="1"/>
    </row>
    <row r="51" spans="1:23" ht="12.75" customHeight="1" x14ac:dyDescent="0.25">
      <c r="A51" s="1"/>
      <c r="B51" s="1"/>
      <c r="C51" s="1"/>
      <c r="D51" s="1"/>
      <c r="E51" s="1"/>
      <c r="F51" s="1"/>
      <c r="G51" s="1"/>
      <c r="H51" s="1"/>
      <c r="I51" s="1"/>
      <c r="J51" s="1"/>
      <c r="K51" s="1"/>
      <c r="L51" s="1"/>
      <c r="M51" s="1"/>
      <c r="N51" s="1"/>
      <c r="O51" s="1"/>
      <c r="P51" s="1"/>
      <c r="Q51" s="1"/>
      <c r="R51" s="1"/>
      <c r="S51" s="1"/>
      <c r="T51" s="1"/>
      <c r="U51" s="1"/>
      <c r="V51" s="1"/>
      <c r="W51" s="1"/>
    </row>
    <row r="52" spans="1:23" ht="12.75" customHeight="1" x14ac:dyDescent="0.25">
      <c r="A52" s="1"/>
      <c r="B52" s="1"/>
      <c r="C52" s="1"/>
      <c r="D52" s="1"/>
      <c r="E52" s="1"/>
      <c r="F52" s="1"/>
      <c r="G52" s="1"/>
      <c r="H52" s="1"/>
      <c r="I52" s="1"/>
      <c r="J52" s="1"/>
      <c r="K52" s="1"/>
      <c r="L52" s="1"/>
      <c r="M52" s="1"/>
      <c r="N52" s="1"/>
      <c r="O52" s="1"/>
      <c r="P52" s="1"/>
      <c r="Q52" s="1"/>
      <c r="R52" s="1"/>
      <c r="S52" s="1"/>
      <c r="T52" s="1"/>
      <c r="U52" s="1"/>
      <c r="V52" s="1"/>
      <c r="W52" s="1"/>
    </row>
    <row r="53" spans="1:23" ht="12.75" customHeight="1" x14ac:dyDescent="0.25">
      <c r="A53" s="1"/>
      <c r="B53" s="1"/>
      <c r="C53" s="1"/>
      <c r="D53" s="1"/>
      <c r="E53" s="1"/>
      <c r="F53" s="1"/>
      <c r="G53" s="1"/>
      <c r="H53" s="1"/>
      <c r="I53" s="1"/>
      <c r="J53" s="1"/>
      <c r="K53" s="1"/>
      <c r="L53" s="1"/>
      <c r="M53" s="1"/>
      <c r="N53" s="1"/>
      <c r="O53" s="1"/>
      <c r="P53" s="1"/>
      <c r="Q53" s="1"/>
      <c r="R53" s="1"/>
      <c r="S53" s="1"/>
      <c r="T53" s="1"/>
      <c r="U53" s="1"/>
      <c r="V53" s="1"/>
      <c r="W53" s="1"/>
    </row>
    <row r="54" spans="1:23" ht="12.75" customHeight="1" x14ac:dyDescent="0.25">
      <c r="A54" s="1"/>
      <c r="B54" s="1"/>
      <c r="C54" s="1"/>
      <c r="D54" s="1"/>
      <c r="E54" s="1"/>
      <c r="F54" s="1"/>
      <c r="G54" s="1"/>
      <c r="H54" s="1"/>
      <c r="I54" s="1"/>
      <c r="J54" s="1"/>
      <c r="K54" s="1"/>
      <c r="L54" s="1"/>
      <c r="M54" s="1"/>
      <c r="N54" s="1"/>
      <c r="O54" s="1"/>
      <c r="P54" s="1"/>
      <c r="Q54" s="1"/>
      <c r="R54" s="1"/>
      <c r="S54" s="1"/>
      <c r="T54" s="1"/>
      <c r="U54" s="1"/>
      <c r="V54" s="1"/>
      <c r="W54" s="1"/>
    </row>
    <row r="55" spans="1:23" ht="12.75" customHeight="1" x14ac:dyDescent="0.25">
      <c r="A55" s="1"/>
      <c r="B55" s="1"/>
      <c r="C55" s="1"/>
      <c r="D55" s="1"/>
      <c r="E55" s="1"/>
      <c r="F55" s="1"/>
      <c r="G55" s="1"/>
      <c r="H55" s="1"/>
      <c r="I55" s="1"/>
      <c r="J55" s="1"/>
      <c r="K55" s="1"/>
      <c r="L55" s="1"/>
      <c r="M55" s="1"/>
      <c r="N55" s="1"/>
      <c r="O55" s="1"/>
      <c r="P55" s="1"/>
      <c r="Q55" s="1"/>
      <c r="R55" s="1"/>
      <c r="S55" s="1"/>
      <c r="T55" s="1"/>
      <c r="U55" s="1"/>
      <c r="V55" s="1"/>
      <c r="W55" s="1"/>
    </row>
    <row r="56" spans="1:23" ht="12.75" customHeight="1" x14ac:dyDescent="0.25">
      <c r="A56" s="1"/>
      <c r="B56" s="1"/>
      <c r="C56" s="1"/>
      <c r="D56" s="1"/>
      <c r="E56" s="1"/>
      <c r="F56" s="1"/>
      <c r="G56" s="1"/>
      <c r="H56" s="1"/>
      <c r="I56" s="1"/>
      <c r="J56" s="1"/>
      <c r="K56" s="1"/>
      <c r="L56" s="1"/>
      <c r="M56" s="1"/>
      <c r="N56" s="1"/>
      <c r="O56" s="1"/>
      <c r="P56" s="1"/>
      <c r="Q56" s="1"/>
      <c r="R56" s="1"/>
      <c r="S56" s="1"/>
      <c r="T56" s="1"/>
      <c r="U56" s="1"/>
      <c r="V56" s="1"/>
      <c r="W56" s="1"/>
    </row>
    <row r="57" spans="1:23" ht="12.75" customHeight="1" x14ac:dyDescent="0.25">
      <c r="A57" s="1"/>
      <c r="B57" s="1"/>
      <c r="C57" s="1"/>
      <c r="D57" s="1"/>
      <c r="E57" s="1"/>
      <c r="F57" s="1"/>
      <c r="G57" s="1"/>
      <c r="H57" s="1"/>
      <c r="I57" s="1"/>
      <c r="J57" s="1"/>
      <c r="K57" s="1"/>
      <c r="L57" s="1"/>
      <c r="M57" s="1"/>
      <c r="N57" s="1"/>
      <c r="O57" s="1"/>
      <c r="P57" s="1"/>
      <c r="Q57" s="1"/>
      <c r="R57" s="1"/>
      <c r="S57" s="1"/>
      <c r="T57" s="1"/>
      <c r="U57" s="1"/>
      <c r="V57" s="1"/>
      <c r="W57" s="1"/>
    </row>
    <row r="58" spans="1:23" ht="12.75" customHeight="1" x14ac:dyDescent="0.25">
      <c r="A58" s="1"/>
      <c r="B58" s="1"/>
      <c r="C58" s="1"/>
      <c r="D58" s="1"/>
      <c r="E58" s="1"/>
      <c r="F58" s="1"/>
      <c r="G58" s="1"/>
      <c r="H58" s="1"/>
      <c r="I58" s="1"/>
      <c r="J58" s="1"/>
      <c r="K58" s="1"/>
      <c r="L58" s="1"/>
      <c r="M58" s="1"/>
      <c r="N58" s="1"/>
      <c r="O58" s="1"/>
      <c r="P58" s="1"/>
      <c r="Q58" s="1"/>
      <c r="R58" s="1"/>
      <c r="S58" s="1"/>
      <c r="T58" s="1"/>
      <c r="U58" s="1"/>
      <c r="V58" s="1"/>
      <c r="W58" s="1"/>
    </row>
    <row r="59" spans="1:23" ht="12.75" customHeight="1" x14ac:dyDescent="0.25">
      <c r="A59" s="1"/>
      <c r="B59" s="1"/>
      <c r="C59" s="1"/>
      <c r="D59" s="1"/>
      <c r="E59" s="1"/>
      <c r="F59" s="1"/>
      <c r="G59" s="1"/>
      <c r="H59" s="1"/>
      <c r="I59" s="1"/>
      <c r="J59" s="1"/>
      <c r="K59" s="1"/>
      <c r="L59" s="1"/>
      <c r="M59" s="1"/>
      <c r="N59" s="1"/>
      <c r="O59" s="1"/>
      <c r="P59" s="1"/>
      <c r="Q59" s="1"/>
      <c r="R59" s="1"/>
      <c r="S59" s="1"/>
      <c r="T59" s="1"/>
      <c r="U59" s="1"/>
      <c r="V59" s="1"/>
      <c r="W59" s="1"/>
    </row>
    <row r="60" spans="1:23" ht="12.75" customHeight="1" x14ac:dyDescent="0.25">
      <c r="A60" s="1"/>
      <c r="B60" s="1"/>
      <c r="C60" s="1"/>
      <c r="D60" s="1"/>
      <c r="E60" s="1"/>
      <c r="F60" s="1"/>
      <c r="G60" s="1"/>
      <c r="H60" s="1"/>
      <c r="I60" s="1"/>
      <c r="J60" s="1"/>
      <c r="K60" s="1"/>
      <c r="L60" s="1"/>
      <c r="M60" s="1"/>
      <c r="N60" s="1"/>
      <c r="O60" s="1"/>
      <c r="P60" s="1"/>
      <c r="Q60" s="1"/>
      <c r="R60" s="1"/>
      <c r="S60" s="1"/>
      <c r="T60" s="1"/>
      <c r="U60" s="1"/>
      <c r="V60" s="1"/>
      <c r="W60" s="1"/>
    </row>
    <row r="61" spans="1:23" ht="12.75" customHeight="1" x14ac:dyDescent="0.25">
      <c r="A61" s="1"/>
      <c r="B61" s="1"/>
      <c r="C61" s="1"/>
      <c r="D61" s="1"/>
      <c r="E61" s="1"/>
      <c r="F61" s="1"/>
      <c r="G61" s="1"/>
      <c r="H61" s="1"/>
      <c r="I61" s="1"/>
      <c r="J61" s="1"/>
      <c r="K61" s="1"/>
      <c r="L61" s="1"/>
      <c r="M61" s="1"/>
      <c r="N61" s="1"/>
      <c r="O61" s="1"/>
      <c r="P61" s="1"/>
      <c r="Q61" s="1"/>
      <c r="R61" s="1"/>
      <c r="S61" s="1"/>
      <c r="T61" s="1"/>
      <c r="U61" s="1"/>
      <c r="V61" s="1"/>
      <c r="W61" s="1"/>
    </row>
    <row r="62" spans="1:23" ht="12.75" customHeight="1" x14ac:dyDescent="0.25">
      <c r="A62" s="1"/>
      <c r="B62" s="1"/>
      <c r="C62" s="1"/>
      <c r="D62" s="1"/>
      <c r="E62" s="1"/>
      <c r="F62" s="1"/>
      <c r="G62" s="1"/>
      <c r="H62" s="1"/>
      <c r="I62" s="1"/>
      <c r="J62" s="1"/>
      <c r="K62" s="1"/>
      <c r="L62" s="1"/>
      <c r="M62" s="1"/>
      <c r="N62" s="1"/>
      <c r="O62" s="1"/>
      <c r="P62" s="1"/>
      <c r="Q62" s="1"/>
      <c r="R62" s="1"/>
      <c r="S62" s="1"/>
      <c r="T62" s="1"/>
      <c r="U62" s="1"/>
      <c r="V62" s="1"/>
      <c r="W62" s="1"/>
    </row>
    <row r="63" spans="1:23" ht="12.75" customHeight="1" x14ac:dyDescent="0.25">
      <c r="A63" s="1"/>
      <c r="B63" s="1"/>
      <c r="C63" s="1"/>
      <c r="D63" s="1"/>
      <c r="E63" s="1"/>
      <c r="F63" s="1"/>
      <c r="G63" s="1"/>
      <c r="H63" s="1"/>
      <c r="I63" s="1"/>
      <c r="J63" s="1"/>
      <c r="K63" s="1"/>
      <c r="L63" s="1"/>
      <c r="M63" s="1"/>
      <c r="N63" s="1"/>
      <c r="O63" s="1"/>
      <c r="P63" s="1"/>
      <c r="Q63" s="1"/>
      <c r="R63" s="1"/>
      <c r="S63" s="1"/>
      <c r="T63" s="1"/>
      <c r="U63" s="1"/>
      <c r="V63" s="1"/>
      <c r="W63" s="1"/>
    </row>
    <row r="64" spans="1:23" ht="12.75" customHeight="1" x14ac:dyDescent="0.25">
      <c r="A64" s="1"/>
      <c r="B64" s="1"/>
      <c r="C64" s="1"/>
      <c r="D64" s="1"/>
      <c r="E64" s="1"/>
      <c r="F64" s="1"/>
      <c r="G64" s="1"/>
      <c r="H64" s="1"/>
      <c r="I64" s="1"/>
      <c r="J64" s="1"/>
      <c r="K64" s="1"/>
      <c r="L64" s="1"/>
      <c r="M64" s="1"/>
      <c r="N64" s="1"/>
      <c r="O64" s="1"/>
      <c r="P64" s="1"/>
      <c r="Q64" s="1"/>
      <c r="R64" s="1"/>
      <c r="S64" s="1"/>
      <c r="T64" s="1"/>
      <c r="U64" s="1"/>
      <c r="V64" s="1"/>
      <c r="W64" s="1"/>
    </row>
    <row r="65" spans="1:23" ht="12.75" customHeight="1" x14ac:dyDescent="0.25">
      <c r="A65" s="1"/>
      <c r="B65" s="1"/>
      <c r="C65" s="1"/>
      <c r="D65" s="1"/>
      <c r="E65" s="1"/>
      <c r="F65" s="1"/>
      <c r="G65" s="1"/>
      <c r="H65" s="1"/>
      <c r="I65" s="1"/>
      <c r="J65" s="1"/>
      <c r="K65" s="1"/>
      <c r="L65" s="1"/>
      <c r="M65" s="1"/>
      <c r="N65" s="1"/>
      <c r="O65" s="1"/>
      <c r="P65" s="1"/>
      <c r="Q65" s="1"/>
      <c r="R65" s="1"/>
      <c r="S65" s="1"/>
      <c r="T65" s="1"/>
      <c r="U65" s="1"/>
      <c r="V65" s="1"/>
      <c r="W65" s="1"/>
    </row>
    <row r="66" spans="1:23" ht="12.75" customHeight="1" x14ac:dyDescent="0.25">
      <c r="A66" s="1"/>
      <c r="B66" s="1"/>
      <c r="C66" s="1"/>
      <c r="D66" s="1"/>
      <c r="E66" s="1"/>
      <c r="F66" s="1"/>
      <c r="G66" s="1"/>
      <c r="H66" s="1"/>
      <c r="I66" s="1"/>
      <c r="J66" s="1"/>
      <c r="K66" s="1"/>
      <c r="L66" s="1"/>
      <c r="M66" s="1"/>
      <c r="N66" s="1"/>
      <c r="O66" s="1"/>
      <c r="P66" s="1"/>
      <c r="Q66" s="1"/>
      <c r="R66" s="1"/>
      <c r="S66" s="1"/>
      <c r="T66" s="1"/>
      <c r="U66" s="1"/>
      <c r="V66" s="1"/>
      <c r="W66" s="1"/>
    </row>
    <row r="67" spans="1:23" ht="12.75" customHeight="1" x14ac:dyDescent="0.25">
      <c r="A67" s="1"/>
      <c r="B67" s="1"/>
      <c r="C67" s="1"/>
      <c r="D67" s="1"/>
      <c r="E67" s="1"/>
      <c r="F67" s="1"/>
      <c r="G67" s="1"/>
      <c r="H67" s="1"/>
      <c r="I67" s="1"/>
      <c r="J67" s="1"/>
      <c r="K67" s="1"/>
      <c r="L67" s="1"/>
      <c r="M67" s="1"/>
      <c r="N67" s="1"/>
      <c r="O67" s="1"/>
      <c r="P67" s="1"/>
      <c r="Q67" s="1"/>
      <c r="R67" s="1"/>
      <c r="S67" s="1"/>
      <c r="T67" s="1"/>
      <c r="U67" s="1"/>
      <c r="V67" s="1"/>
      <c r="W67" s="1"/>
    </row>
    <row r="68" spans="1:23" ht="12.75" customHeight="1" x14ac:dyDescent="0.25">
      <c r="A68" s="1"/>
      <c r="B68" s="1"/>
      <c r="C68" s="1"/>
      <c r="D68" s="1"/>
      <c r="E68" s="1"/>
      <c r="F68" s="1"/>
      <c r="G68" s="1"/>
      <c r="H68" s="1"/>
      <c r="I68" s="1"/>
      <c r="J68" s="1"/>
      <c r="K68" s="1"/>
      <c r="L68" s="1"/>
      <c r="M68" s="1"/>
      <c r="N68" s="1"/>
      <c r="O68" s="1"/>
      <c r="P68" s="1"/>
      <c r="Q68" s="1"/>
      <c r="R68" s="1"/>
      <c r="S68" s="1"/>
      <c r="T68" s="1"/>
      <c r="U68" s="1"/>
      <c r="V68" s="1"/>
      <c r="W68" s="1"/>
    </row>
    <row r="69" spans="1:23" ht="12.75" customHeight="1" x14ac:dyDescent="0.25">
      <c r="A69" s="1"/>
      <c r="B69" s="1"/>
      <c r="C69" s="1"/>
      <c r="D69" s="1"/>
      <c r="E69" s="1"/>
      <c r="F69" s="1"/>
      <c r="G69" s="1"/>
      <c r="H69" s="1"/>
      <c r="I69" s="1"/>
      <c r="J69" s="1"/>
      <c r="K69" s="1"/>
      <c r="L69" s="1"/>
      <c r="M69" s="1"/>
      <c r="N69" s="1"/>
      <c r="O69" s="1"/>
      <c r="P69" s="1"/>
      <c r="Q69" s="1"/>
      <c r="R69" s="1"/>
      <c r="S69" s="1"/>
      <c r="T69" s="1"/>
      <c r="U69" s="1"/>
      <c r="V69" s="1"/>
      <c r="W69" s="1"/>
    </row>
    <row r="70" spans="1:23" ht="12.75" customHeight="1" x14ac:dyDescent="0.25">
      <c r="A70" s="1"/>
      <c r="B70" s="1"/>
      <c r="C70" s="1"/>
      <c r="D70" s="1"/>
      <c r="E70" s="1"/>
      <c r="F70" s="1"/>
      <c r="G70" s="1"/>
      <c r="H70" s="1"/>
      <c r="I70" s="1"/>
      <c r="J70" s="1"/>
      <c r="K70" s="1"/>
      <c r="L70" s="1"/>
      <c r="M70" s="1"/>
      <c r="N70" s="1"/>
      <c r="O70" s="1"/>
      <c r="P70" s="1"/>
      <c r="Q70" s="1"/>
      <c r="R70" s="1"/>
      <c r="S70" s="1"/>
      <c r="T70" s="1"/>
      <c r="U70" s="1"/>
      <c r="V70" s="1"/>
      <c r="W70" s="1"/>
    </row>
    <row r="71" spans="1:23" ht="12.75" customHeight="1" x14ac:dyDescent="0.25">
      <c r="A71" s="1"/>
      <c r="B71" s="1"/>
      <c r="C71" s="1"/>
      <c r="D71" s="1"/>
      <c r="E71" s="1"/>
      <c r="F71" s="1"/>
      <c r="G71" s="1"/>
      <c r="H71" s="1"/>
      <c r="I71" s="1"/>
      <c r="J71" s="1"/>
      <c r="K71" s="1"/>
      <c r="L71" s="1"/>
      <c r="M71" s="1"/>
      <c r="N71" s="1"/>
      <c r="O71" s="1"/>
      <c r="P71" s="1"/>
      <c r="Q71" s="1"/>
      <c r="R71" s="1"/>
      <c r="S71" s="1"/>
      <c r="T71" s="1"/>
      <c r="U71" s="1"/>
      <c r="V71" s="1"/>
      <c r="W71" s="1"/>
    </row>
    <row r="72" spans="1:23" ht="12.75" customHeight="1" x14ac:dyDescent="0.25">
      <c r="A72" s="1"/>
      <c r="B72" s="1"/>
      <c r="C72" s="1"/>
      <c r="D72" s="1"/>
      <c r="E72" s="1"/>
      <c r="F72" s="1"/>
      <c r="G72" s="1"/>
      <c r="H72" s="1"/>
      <c r="I72" s="1"/>
      <c r="J72" s="1"/>
      <c r="K72" s="1"/>
      <c r="L72" s="1"/>
      <c r="M72" s="1"/>
      <c r="N72" s="1"/>
      <c r="O72" s="1"/>
      <c r="P72" s="1"/>
      <c r="Q72" s="1"/>
      <c r="R72" s="1"/>
      <c r="S72" s="1"/>
      <c r="T72" s="1"/>
      <c r="U72" s="1"/>
      <c r="V72" s="1"/>
      <c r="W72" s="1"/>
    </row>
    <row r="73" spans="1:23" ht="12.75" customHeight="1" x14ac:dyDescent="0.25">
      <c r="A73" s="1"/>
      <c r="B73" s="1"/>
      <c r="C73" s="1"/>
      <c r="D73" s="1"/>
      <c r="E73" s="1"/>
      <c r="F73" s="1"/>
      <c r="G73" s="1"/>
      <c r="H73" s="1"/>
      <c r="I73" s="1"/>
      <c r="J73" s="1"/>
      <c r="K73" s="1"/>
      <c r="L73" s="1"/>
      <c r="M73" s="1"/>
      <c r="N73" s="1"/>
      <c r="O73" s="1"/>
      <c r="P73" s="1"/>
      <c r="Q73" s="1"/>
      <c r="R73" s="1"/>
      <c r="S73" s="1"/>
      <c r="T73" s="1"/>
      <c r="U73" s="1"/>
      <c r="V73" s="1"/>
      <c r="W73" s="1"/>
    </row>
    <row r="74" spans="1:23" ht="12.75" customHeight="1" x14ac:dyDescent="0.25">
      <c r="A74" s="1"/>
      <c r="B74" s="1"/>
      <c r="C74" s="1"/>
      <c r="D74" s="1"/>
      <c r="E74" s="1"/>
      <c r="F74" s="1"/>
      <c r="G74" s="1"/>
      <c r="H74" s="1"/>
      <c r="I74" s="1"/>
      <c r="J74" s="1"/>
      <c r="K74" s="1"/>
      <c r="L74" s="1"/>
      <c r="M74" s="1"/>
      <c r="N74" s="1"/>
      <c r="O74" s="1"/>
      <c r="P74" s="1"/>
      <c r="Q74" s="1"/>
      <c r="R74" s="1"/>
      <c r="S74" s="1"/>
      <c r="T74" s="1"/>
      <c r="U74" s="1"/>
      <c r="V74" s="1"/>
      <c r="W74" s="1"/>
    </row>
    <row r="75" spans="1:23" ht="12.75" customHeight="1" x14ac:dyDescent="0.25">
      <c r="A75" s="1"/>
      <c r="B75" s="1"/>
      <c r="C75" s="1"/>
      <c r="D75" s="1"/>
      <c r="E75" s="1"/>
      <c r="F75" s="1"/>
      <c r="G75" s="1"/>
      <c r="H75" s="1"/>
      <c r="I75" s="1"/>
      <c r="J75" s="1"/>
      <c r="K75" s="1"/>
      <c r="L75" s="1"/>
      <c r="M75" s="1"/>
      <c r="N75" s="1"/>
      <c r="O75" s="1"/>
      <c r="P75" s="1"/>
      <c r="Q75" s="1"/>
      <c r="R75" s="1"/>
      <c r="S75" s="1"/>
      <c r="T75" s="1"/>
      <c r="U75" s="1"/>
      <c r="V75" s="1"/>
      <c r="W75" s="1"/>
    </row>
    <row r="76" spans="1:23" ht="12.75" customHeight="1" x14ac:dyDescent="0.25">
      <c r="A76" s="1"/>
      <c r="B76" s="1"/>
      <c r="C76" s="1"/>
      <c r="D76" s="1"/>
      <c r="E76" s="1"/>
      <c r="F76" s="1"/>
      <c r="G76" s="1"/>
      <c r="H76" s="1"/>
      <c r="I76" s="1"/>
      <c r="J76" s="1"/>
      <c r="K76" s="1"/>
      <c r="L76" s="1"/>
      <c r="M76" s="1"/>
      <c r="N76" s="1"/>
      <c r="O76" s="1"/>
      <c r="P76" s="1"/>
      <c r="Q76" s="1"/>
      <c r="R76" s="1"/>
      <c r="S76" s="1"/>
      <c r="T76" s="1"/>
      <c r="U76" s="1"/>
      <c r="V76" s="1"/>
      <c r="W76" s="1"/>
    </row>
    <row r="77" spans="1:23" ht="12.75" customHeight="1" x14ac:dyDescent="0.25">
      <c r="A77" s="1"/>
      <c r="B77" s="1"/>
      <c r="C77" s="1"/>
      <c r="D77" s="1"/>
      <c r="E77" s="1"/>
      <c r="F77" s="1"/>
      <c r="G77" s="1"/>
      <c r="H77" s="1"/>
      <c r="I77" s="1"/>
      <c r="J77" s="1"/>
      <c r="K77" s="1"/>
      <c r="L77" s="1"/>
      <c r="M77" s="1"/>
      <c r="N77" s="1"/>
      <c r="O77" s="1"/>
      <c r="P77" s="1"/>
      <c r="Q77" s="1"/>
      <c r="R77" s="1"/>
      <c r="S77" s="1"/>
      <c r="T77" s="1"/>
      <c r="U77" s="1"/>
      <c r="V77" s="1"/>
      <c r="W77" s="1"/>
    </row>
    <row r="78" spans="1:23" ht="12.75" customHeight="1" x14ac:dyDescent="0.25">
      <c r="A78" s="1"/>
      <c r="B78" s="1"/>
      <c r="C78" s="1"/>
      <c r="D78" s="1"/>
      <c r="E78" s="1"/>
      <c r="F78" s="1"/>
      <c r="G78" s="1"/>
      <c r="H78" s="1"/>
      <c r="I78" s="1"/>
      <c r="J78" s="1"/>
      <c r="K78" s="1"/>
      <c r="L78" s="1"/>
      <c r="M78" s="1"/>
      <c r="N78" s="1"/>
      <c r="O78" s="1"/>
      <c r="P78" s="1"/>
      <c r="Q78" s="1"/>
      <c r="R78" s="1"/>
      <c r="S78" s="1"/>
      <c r="T78" s="1"/>
      <c r="U78" s="1"/>
      <c r="V78" s="1"/>
      <c r="W78" s="1"/>
    </row>
    <row r="79" spans="1:23" ht="12.75" customHeight="1" x14ac:dyDescent="0.25">
      <c r="A79" s="1"/>
      <c r="B79" s="1"/>
      <c r="C79" s="1"/>
      <c r="D79" s="1"/>
      <c r="E79" s="1"/>
      <c r="F79" s="1"/>
      <c r="G79" s="1"/>
      <c r="H79" s="1"/>
      <c r="I79" s="1"/>
      <c r="J79" s="1"/>
      <c r="K79" s="1"/>
      <c r="L79" s="1"/>
      <c r="M79" s="1"/>
      <c r="N79" s="1"/>
      <c r="O79" s="1"/>
      <c r="P79" s="1"/>
      <c r="Q79" s="1"/>
      <c r="R79" s="1"/>
      <c r="S79" s="1"/>
      <c r="T79" s="1"/>
      <c r="U79" s="1"/>
      <c r="V79" s="1"/>
      <c r="W79" s="1"/>
    </row>
    <row r="80" spans="1:23" ht="12.75" customHeight="1" x14ac:dyDescent="0.25">
      <c r="A80" s="1"/>
      <c r="B80" s="1"/>
      <c r="C80" s="1"/>
      <c r="D80" s="1"/>
      <c r="E80" s="1"/>
      <c r="F80" s="1"/>
      <c r="G80" s="1"/>
      <c r="H80" s="1"/>
      <c r="I80" s="1"/>
      <c r="J80" s="1"/>
      <c r="K80" s="1"/>
      <c r="L80" s="1"/>
      <c r="M80" s="1"/>
      <c r="N80" s="1"/>
      <c r="O80" s="1"/>
      <c r="P80" s="1"/>
      <c r="Q80" s="1"/>
      <c r="R80" s="1"/>
      <c r="S80" s="1"/>
      <c r="T80" s="1"/>
      <c r="U80" s="1"/>
      <c r="V80" s="1"/>
      <c r="W80" s="1"/>
    </row>
    <row r="81" spans="1:23" ht="12.75" customHeight="1" x14ac:dyDescent="0.25">
      <c r="A81" s="1"/>
      <c r="B81" s="1"/>
      <c r="C81" s="1"/>
      <c r="D81" s="1"/>
      <c r="E81" s="1"/>
      <c r="F81" s="1"/>
      <c r="G81" s="1"/>
      <c r="H81" s="1"/>
      <c r="I81" s="1"/>
      <c r="J81" s="1"/>
      <c r="K81" s="1"/>
      <c r="L81" s="1"/>
      <c r="M81" s="1"/>
      <c r="N81" s="1"/>
      <c r="O81" s="1"/>
      <c r="P81" s="1"/>
      <c r="Q81" s="1"/>
      <c r="R81" s="1"/>
      <c r="S81" s="1"/>
      <c r="T81" s="1"/>
      <c r="U81" s="1"/>
      <c r="V81" s="1"/>
      <c r="W81" s="1"/>
    </row>
    <row r="82" spans="1:23" ht="12.75" customHeight="1" x14ac:dyDescent="0.25">
      <c r="A82" s="1"/>
      <c r="B82" s="1"/>
      <c r="C82" s="1"/>
      <c r="D82" s="1"/>
      <c r="E82" s="1"/>
      <c r="F82" s="1"/>
      <c r="G82" s="1"/>
      <c r="H82" s="1"/>
      <c r="I82" s="1"/>
      <c r="J82" s="1"/>
      <c r="K82" s="1"/>
      <c r="L82" s="1"/>
      <c r="M82" s="1"/>
      <c r="N82" s="1"/>
      <c r="O82" s="1"/>
      <c r="P82" s="1"/>
      <c r="Q82" s="1"/>
      <c r="R82" s="1"/>
      <c r="S82" s="1"/>
      <c r="T82" s="1"/>
      <c r="U82" s="1"/>
      <c r="V82" s="1"/>
      <c r="W82" s="1"/>
    </row>
    <row r="83" spans="1:23" ht="12.75" customHeight="1" x14ac:dyDescent="0.25">
      <c r="A83" s="1"/>
      <c r="B83" s="1"/>
      <c r="C83" s="1"/>
      <c r="D83" s="1"/>
      <c r="E83" s="1"/>
      <c r="F83" s="1"/>
      <c r="G83" s="1"/>
      <c r="H83" s="1"/>
      <c r="I83" s="1"/>
      <c r="J83" s="1"/>
      <c r="K83" s="1"/>
      <c r="L83" s="1"/>
      <c r="M83" s="1"/>
      <c r="N83" s="1"/>
      <c r="O83" s="1"/>
      <c r="P83" s="1"/>
      <c r="Q83" s="1"/>
      <c r="R83" s="1"/>
      <c r="S83" s="1"/>
      <c r="T83" s="1"/>
      <c r="U83" s="1"/>
      <c r="V83" s="1"/>
      <c r="W83" s="1"/>
    </row>
    <row r="84" spans="1:23" ht="12.75" customHeight="1" x14ac:dyDescent="0.25">
      <c r="A84" s="1"/>
      <c r="B84" s="1"/>
      <c r="C84" s="1"/>
      <c r="D84" s="1"/>
      <c r="E84" s="1"/>
      <c r="F84" s="1"/>
      <c r="G84" s="1"/>
      <c r="H84" s="1"/>
      <c r="I84" s="1"/>
      <c r="J84" s="1"/>
      <c r="K84" s="1"/>
      <c r="L84" s="1"/>
      <c r="M84" s="1"/>
      <c r="N84" s="1"/>
      <c r="O84" s="1"/>
      <c r="P84" s="1"/>
      <c r="Q84" s="1"/>
      <c r="R84" s="1"/>
      <c r="S84" s="1"/>
      <c r="T84" s="1"/>
      <c r="U84" s="1"/>
      <c r="V84" s="1"/>
      <c r="W84" s="1"/>
    </row>
    <row r="85" spans="1:23" ht="12.75" customHeight="1" x14ac:dyDescent="0.25">
      <c r="A85" s="1"/>
      <c r="B85" s="1"/>
      <c r="C85" s="1"/>
      <c r="D85" s="1"/>
      <c r="E85" s="1"/>
      <c r="F85" s="1"/>
      <c r="G85" s="1"/>
      <c r="H85" s="1"/>
      <c r="I85" s="1"/>
      <c r="J85" s="1"/>
      <c r="K85" s="1"/>
      <c r="L85" s="1"/>
      <c r="M85" s="1"/>
      <c r="N85" s="1"/>
      <c r="O85" s="1"/>
      <c r="P85" s="1"/>
      <c r="Q85" s="1"/>
      <c r="R85" s="1"/>
      <c r="S85" s="1"/>
      <c r="T85" s="1"/>
      <c r="U85" s="1"/>
      <c r="V85" s="1"/>
      <c r="W85" s="1"/>
    </row>
    <row r="86" spans="1:23" ht="12.75" customHeight="1" x14ac:dyDescent="0.25">
      <c r="A86" s="1"/>
      <c r="B86" s="1"/>
      <c r="C86" s="1"/>
      <c r="D86" s="1"/>
      <c r="E86" s="1"/>
      <c r="F86" s="1"/>
      <c r="G86" s="1"/>
      <c r="H86" s="1"/>
      <c r="I86" s="1"/>
      <c r="J86" s="1"/>
      <c r="K86" s="1"/>
      <c r="L86" s="1"/>
      <c r="M86" s="1"/>
      <c r="N86" s="1"/>
      <c r="O86" s="1"/>
      <c r="P86" s="1"/>
      <c r="Q86" s="1"/>
      <c r="R86" s="1"/>
      <c r="S86" s="1"/>
      <c r="T86" s="1"/>
      <c r="U86" s="1"/>
      <c r="V86" s="1"/>
      <c r="W86" s="1"/>
    </row>
    <row r="87" spans="1:23" ht="12.75" customHeight="1" x14ac:dyDescent="0.25">
      <c r="A87" s="1"/>
      <c r="B87" s="1"/>
      <c r="C87" s="1"/>
      <c r="D87" s="1"/>
      <c r="E87" s="1"/>
      <c r="F87" s="1"/>
      <c r="G87" s="1"/>
      <c r="H87" s="1"/>
      <c r="I87" s="1"/>
      <c r="J87" s="1"/>
      <c r="K87" s="1"/>
      <c r="L87" s="1"/>
      <c r="M87" s="1"/>
      <c r="N87" s="1"/>
      <c r="O87" s="1"/>
      <c r="P87" s="1"/>
      <c r="Q87" s="1"/>
      <c r="R87" s="1"/>
      <c r="S87" s="1"/>
      <c r="T87" s="1"/>
      <c r="U87" s="1"/>
      <c r="V87" s="1"/>
      <c r="W87" s="1"/>
    </row>
    <row r="88" spans="1:23" ht="12.75" customHeight="1" x14ac:dyDescent="0.25">
      <c r="A88" s="1"/>
      <c r="B88" s="1"/>
      <c r="C88" s="1"/>
      <c r="D88" s="1"/>
      <c r="E88" s="1"/>
      <c r="F88" s="1"/>
      <c r="G88" s="1"/>
      <c r="H88" s="1"/>
      <c r="I88" s="1"/>
      <c r="J88" s="1"/>
      <c r="K88" s="1"/>
      <c r="L88" s="1"/>
      <c r="M88" s="1"/>
      <c r="N88" s="1"/>
      <c r="O88" s="1"/>
      <c r="P88" s="1"/>
      <c r="Q88" s="1"/>
      <c r="R88" s="1"/>
      <c r="S88" s="1"/>
      <c r="T88" s="1"/>
      <c r="U88" s="1"/>
      <c r="V88" s="1"/>
      <c r="W88" s="1"/>
    </row>
    <row r="89" spans="1:23" ht="12.75" customHeight="1" x14ac:dyDescent="0.25">
      <c r="A89" s="1"/>
      <c r="B89" s="1"/>
      <c r="C89" s="1"/>
      <c r="D89" s="1"/>
      <c r="E89" s="1"/>
      <c r="F89" s="1"/>
      <c r="G89" s="1"/>
      <c r="H89" s="1"/>
      <c r="I89" s="1"/>
      <c r="J89" s="1"/>
      <c r="K89" s="1"/>
      <c r="L89" s="1"/>
      <c r="M89" s="1"/>
      <c r="N89" s="1"/>
      <c r="O89" s="1"/>
      <c r="P89" s="1"/>
      <c r="Q89" s="1"/>
      <c r="R89" s="1"/>
      <c r="S89" s="1"/>
      <c r="T89" s="1"/>
      <c r="U89" s="1"/>
      <c r="V89" s="1"/>
      <c r="W89" s="1"/>
    </row>
    <row r="90" spans="1:23" ht="12.75" customHeight="1" x14ac:dyDescent="0.25">
      <c r="A90" s="1"/>
      <c r="B90" s="1"/>
      <c r="C90" s="1"/>
      <c r="D90" s="1"/>
      <c r="E90" s="1"/>
      <c r="F90" s="1"/>
      <c r="G90" s="1"/>
      <c r="H90" s="1"/>
      <c r="I90" s="1"/>
      <c r="J90" s="1"/>
      <c r="K90" s="1"/>
      <c r="L90" s="1"/>
      <c r="M90" s="1"/>
      <c r="N90" s="1"/>
      <c r="O90" s="1"/>
      <c r="P90" s="1"/>
      <c r="Q90" s="1"/>
      <c r="R90" s="1"/>
      <c r="S90" s="1"/>
      <c r="T90" s="1"/>
      <c r="U90" s="1"/>
      <c r="V90" s="1"/>
      <c r="W90" s="1"/>
    </row>
    <row r="91" spans="1:23" ht="12.75" customHeight="1" x14ac:dyDescent="0.25">
      <c r="A91" s="1"/>
      <c r="B91" s="1"/>
      <c r="C91" s="1"/>
      <c r="D91" s="1"/>
      <c r="E91" s="1"/>
      <c r="F91" s="1"/>
      <c r="G91" s="1"/>
      <c r="H91" s="1"/>
      <c r="I91" s="1"/>
      <c r="J91" s="1"/>
      <c r="K91" s="1"/>
      <c r="L91" s="1"/>
      <c r="M91" s="1"/>
      <c r="N91" s="1"/>
      <c r="O91" s="1"/>
      <c r="P91" s="1"/>
      <c r="Q91" s="1"/>
      <c r="R91" s="1"/>
      <c r="S91" s="1"/>
      <c r="T91" s="1"/>
      <c r="U91" s="1"/>
      <c r="V91" s="1"/>
      <c r="W91" s="1"/>
    </row>
    <row r="92" spans="1:23" ht="12.75" customHeight="1" x14ac:dyDescent="0.25">
      <c r="A92" s="1"/>
      <c r="B92" s="1"/>
      <c r="C92" s="1"/>
      <c r="D92" s="1"/>
      <c r="E92" s="1"/>
      <c r="F92" s="1"/>
      <c r="G92" s="1"/>
      <c r="H92" s="1"/>
      <c r="I92" s="1"/>
      <c r="J92" s="1"/>
      <c r="K92" s="1"/>
      <c r="L92" s="1"/>
      <c r="M92" s="1"/>
      <c r="N92" s="1"/>
      <c r="O92" s="1"/>
      <c r="P92" s="1"/>
      <c r="Q92" s="1"/>
      <c r="R92" s="1"/>
      <c r="S92" s="1"/>
      <c r="T92" s="1"/>
      <c r="U92" s="1"/>
      <c r="V92" s="1"/>
      <c r="W92" s="1"/>
    </row>
    <row r="93" spans="1:23" ht="12.75" customHeight="1" x14ac:dyDescent="0.25">
      <c r="A93" s="1"/>
      <c r="B93" s="1"/>
      <c r="C93" s="1"/>
      <c r="D93" s="1"/>
      <c r="E93" s="1"/>
      <c r="F93" s="1"/>
      <c r="G93" s="1"/>
      <c r="H93" s="1"/>
      <c r="I93" s="1"/>
      <c r="J93" s="1"/>
      <c r="K93" s="1"/>
      <c r="L93" s="1"/>
      <c r="M93" s="1"/>
      <c r="N93" s="1"/>
      <c r="O93" s="1"/>
      <c r="P93" s="1"/>
      <c r="Q93" s="1"/>
      <c r="R93" s="1"/>
      <c r="S93" s="1"/>
      <c r="T93" s="1"/>
      <c r="U93" s="1"/>
      <c r="V93" s="1"/>
      <c r="W93" s="1"/>
    </row>
    <row r="94" spans="1:23" ht="12.75" customHeight="1" x14ac:dyDescent="0.25">
      <c r="A94" s="1"/>
      <c r="B94" s="1"/>
      <c r="C94" s="1"/>
      <c r="D94" s="1"/>
      <c r="E94" s="1"/>
      <c r="F94" s="1"/>
      <c r="G94" s="1"/>
      <c r="H94" s="1"/>
      <c r="I94" s="1"/>
      <c r="J94" s="1"/>
      <c r="K94" s="1"/>
      <c r="L94" s="1"/>
      <c r="M94" s="1"/>
      <c r="N94" s="1"/>
      <c r="O94" s="1"/>
      <c r="P94" s="1"/>
      <c r="Q94" s="1"/>
      <c r="R94" s="1"/>
      <c r="S94" s="1"/>
      <c r="T94" s="1"/>
      <c r="U94" s="1"/>
      <c r="V94" s="1"/>
      <c r="W94" s="1"/>
    </row>
    <row r="95" spans="1:23" ht="12.75" customHeight="1" x14ac:dyDescent="0.25">
      <c r="A95" s="1"/>
      <c r="B95" s="1"/>
      <c r="C95" s="1"/>
      <c r="D95" s="1"/>
      <c r="E95" s="1"/>
      <c r="F95" s="1"/>
      <c r="G95" s="1"/>
      <c r="H95" s="1"/>
      <c r="I95" s="1"/>
      <c r="J95" s="1"/>
      <c r="K95" s="1"/>
      <c r="L95" s="1"/>
      <c r="M95" s="1"/>
      <c r="N95" s="1"/>
      <c r="O95" s="1"/>
      <c r="P95" s="1"/>
      <c r="Q95" s="1"/>
      <c r="R95" s="1"/>
      <c r="S95" s="1"/>
      <c r="T95" s="1"/>
      <c r="U95" s="1"/>
      <c r="V95" s="1"/>
      <c r="W95" s="1"/>
    </row>
    <row r="96" spans="1:23" ht="12.75" customHeight="1" x14ac:dyDescent="0.25">
      <c r="A96" s="1"/>
      <c r="B96" s="1"/>
      <c r="C96" s="1"/>
      <c r="D96" s="1"/>
      <c r="E96" s="1"/>
      <c r="F96" s="1"/>
      <c r="G96" s="1"/>
      <c r="H96" s="1"/>
      <c r="I96" s="1"/>
      <c r="J96" s="1"/>
      <c r="K96" s="1"/>
      <c r="L96" s="1"/>
      <c r="M96" s="1"/>
      <c r="N96" s="1"/>
      <c r="O96" s="1"/>
      <c r="P96" s="1"/>
      <c r="Q96" s="1"/>
      <c r="R96" s="1"/>
      <c r="S96" s="1"/>
      <c r="T96" s="1"/>
      <c r="U96" s="1"/>
      <c r="V96" s="1"/>
      <c r="W96" s="1"/>
    </row>
    <row r="97" spans="1:23" ht="12.75" customHeight="1" x14ac:dyDescent="0.25">
      <c r="A97" s="1"/>
      <c r="B97" s="1"/>
      <c r="C97" s="1"/>
      <c r="D97" s="1"/>
      <c r="E97" s="1"/>
      <c r="F97" s="1"/>
      <c r="G97" s="1"/>
      <c r="H97" s="1"/>
      <c r="I97" s="1"/>
      <c r="J97" s="1"/>
      <c r="K97" s="1"/>
      <c r="L97" s="1"/>
      <c r="M97" s="1"/>
      <c r="N97" s="1"/>
      <c r="O97" s="1"/>
      <c r="P97" s="1"/>
      <c r="Q97" s="1"/>
      <c r="R97" s="1"/>
      <c r="S97" s="1"/>
      <c r="T97" s="1"/>
      <c r="U97" s="1"/>
      <c r="V97" s="1"/>
      <c r="W97" s="1"/>
    </row>
    <row r="98" spans="1:23" ht="12.75" customHeight="1" x14ac:dyDescent="0.25">
      <c r="A98" s="1"/>
      <c r="B98" s="1"/>
      <c r="C98" s="1"/>
      <c r="D98" s="1"/>
      <c r="E98" s="1"/>
      <c r="F98" s="1"/>
      <c r="G98" s="1"/>
      <c r="H98" s="1"/>
      <c r="I98" s="1"/>
      <c r="J98" s="1"/>
      <c r="K98" s="1"/>
      <c r="L98" s="1"/>
      <c r="M98" s="1"/>
      <c r="N98" s="1"/>
      <c r="O98" s="1"/>
      <c r="P98" s="1"/>
      <c r="Q98" s="1"/>
      <c r="R98" s="1"/>
      <c r="S98" s="1"/>
      <c r="T98" s="1"/>
      <c r="U98" s="1"/>
      <c r="V98" s="1"/>
      <c r="W98" s="1"/>
    </row>
    <row r="99" spans="1:23" ht="12.75" customHeight="1" x14ac:dyDescent="0.25">
      <c r="A99" s="1"/>
      <c r="B99" s="1"/>
      <c r="C99" s="1"/>
      <c r="D99" s="1"/>
      <c r="E99" s="1"/>
      <c r="F99" s="1"/>
      <c r="G99" s="1"/>
      <c r="H99" s="1"/>
      <c r="I99" s="1"/>
      <c r="J99" s="1"/>
      <c r="K99" s="1"/>
      <c r="L99" s="1"/>
      <c r="M99" s="1"/>
      <c r="N99" s="1"/>
      <c r="O99" s="1"/>
      <c r="P99" s="1"/>
      <c r="Q99" s="1"/>
      <c r="R99" s="1"/>
      <c r="S99" s="1"/>
      <c r="T99" s="1"/>
      <c r="U99" s="1"/>
      <c r="V99" s="1"/>
      <c r="W99" s="1"/>
    </row>
    <row r="100" spans="1:23"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row>
    <row r="101" spans="1:23"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row>
    <row r="102" spans="1:23"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row>
    <row r="103" spans="1:23"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row>
    <row r="104" spans="1:23"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row>
    <row r="105" spans="1:23"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row>
    <row r="106" spans="1:23"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row>
    <row r="107" spans="1:23"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row>
    <row r="108" spans="1:23"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row>
    <row r="109" spans="1:23"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row>
    <row r="110" spans="1:23"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row>
    <row r="111" spans="1:23"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row>
    <row r="112" spans="1:23"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row>
    <row r="113" spans="1:23"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row>
    <row r="114" spans="1:23"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row>
    <row r="115" spans="1:23"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row>
    <row r="116" spans="1:23"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row>
    <row r="117" spans="1:23"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row>
    <row r="118" spans="1:23"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row>
    <row r="119" spans="1:23"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row>
    <row r="120" spans="1:23"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row>
    <row r="121" spans="1:23"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row>
    <row r="122" spans="1:23"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row>
    <row r="123" spans="1:23"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row>
    <row r="124" spans="1:23"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row>
    <row r="125" spans="1:23"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row>
    <row r="126" spans="1:23"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row>
    <row r="127" spans="1:23"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row>
    <row r="128" spans="1:23"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row>
    <row r="129" spans="1:23"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row>
    <row r="130" spans="1:23"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row>
    <row r="131" spans="1:23"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row>
    <row r="132" spans="1:23"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row>
    <row r="133" spans="1:23"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row>
    <row r="134" spans="1:23"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row>
    <row r="135" spans="1:23"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row>
    <row r="136" spans="1:23"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row>
    <row r="137" spans="1:23"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row>
    <row r="138" spans="1:23"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row>
    <row r="139" spans="1:23"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row>
    <row r="140" spans="1:23"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row>
    <row r="141" spans="1:23"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row>
    <row r="142" spans="1:23"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row>
    <row r="143" spans="1:23"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row>
    <row r="144" spans="1:23"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row>
    <row r="145" spans="1:23"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row>
    <row r="146" spans="1:23"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row>
    <row r="147" spans="1:23"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row>
    <row r="148" spans="1:23"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row>
    <row r="149" spans="1:23"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row>
    <row r="150" spans="1:23"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row>
    <row r="151" spans="1:23"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row>
    <row r="152" spans="1:23"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row>
    <row r="153" spans="1:23"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row>
    <row r="154" spans="1:23"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row>
    <row r="155" spans="1:23"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row>
    <row r="156" spans="1:23"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row>
    <row r="157" spans="1:23"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row>
    <row r="158" spans="1:23"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row>
    <row r="159" spans="1:23"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row>
    <row r="160" spans="1:23"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row>
    <row r="161" spans="1:23"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row>
    <row r="162" spans="1:23"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row>
    <row r="163" spans="1:23"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row>
    <row r="164" spans="1:23"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row>
    <row r="165" spans="1:23"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row>
    <row r="166" spans="1:23"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row>
    <row r="167" spans="1:23"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row>
    <row r="168" spans="1:23"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row>
    <row r="169" spans="1:23"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row>
    <row r="170" spans="1:23"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row>
    <row r="171" spans="1:23"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row>
    <row r="172" spans="1:23"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row>
    <row r="173" spans="1:23"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row>
    <row r="174" spans="1:23"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row>
    <row r="175" spans="1:23"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row>
    <row r="176" spans="1:23"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row>
    <row r="177" spans="1:23"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row>
    <row r="178" spans="1:23"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row>
    <row r="179" spans="1:23"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row>
    <row r="180" spans="1:23"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row>
    <row r="181" spans="1:23"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row>
    <row r="182" spans="1:23"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row>
    <row r="183" spans="1:23"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row>
    <row r="184" spans="1:23"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row>
    <row r="185" spans="1:23"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row>
    <row r="186" spans="1:23"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row>
    <row r="187" spans="1:23"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row>
    <row r="188" spans="1:23"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row>
    <row r="189" spans="1:23"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row>
    <row r="190" spans="1:23"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row>
    <row r="191" spans="1:23"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row>
    <row r="192" spans="1:23"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row>
    <row r="193" spans="1:23"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row>
    <row r="194" spans="1:23"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row>
    <row r="195" spans="1:23"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row>
    <row r="196" spans="1:23"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row>
    <row r="197" spans="1:23"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row>
    <row r="198" spans="1:23"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row>
    <row r="199" spans="1:23"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row>
    <row r="200" spans="1:23"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row>
    <row r="201" spans="1:23"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row>
    <row r="202" spans="1:23"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row>
    <row r="203" spans="1:23"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row>
    <row r="204" spans="1:23"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row>
    <row r="205" spans="1:23"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row>
    <row r="206" spans="1:23"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row>
    <row r="207" spans="1:23"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row>
    <row r="208" spans="1:23"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row>
    <row r="209" spans="1:23"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row>
    <row r="210" spans="1:23"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row>
    <row r="211" spans="1:23"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row>
    <row r="212" spans="1:23"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row>
    <row r="213" spans="1:23"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row>
    <row r="214" spans="1:23"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row>
    <row r="215" spans="1:23"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row>
    <row r="216" spans="1:23"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row>
    <row r="217" spans="1:23"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row>
    <row r="218" spans="1:23"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row>
    <row r="219" spans="1:23"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row>
    <row r="220" spans="1:23"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row>
    <row r="221" spans="1:23"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row>
    <row r="222" spans="1:23"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row>
    <row r="223" spans="1:23"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row>
    <row r="224" spans="1:23"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row>
    <row r="225" spans="1:23"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row>
    <row r="226" spans="1:23"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row>
    <row r="227" spans="1:23"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row>
    <row r="228" spans="1:23"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row>
    <row r="229" spans="1:23"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row>
    <row r="230" spans="1:23"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row>
    <row r="231" spans="1:23" ht="15.75" customHeight="1" x14ac:dyDescent="0.25"/>
    <row r="232" spans="1:23" ht="15.75" customHeight="1" x14ac:dyDescent="0.25"/>
    <row r="233" spans="1:23" ht="15.75" customHeight="1" x14ac:dyDescent="0.25"/>
    <row r="234" spans="1:23" ht="15.75" customHeight="1" x14ac:dyDescent="0.25"/>
    <row r="235" spans="1:23" ht="15.75" customHeight="1" x14ac:dyDescent="0.25"/>
    <row r="236" spans="1:23" ht="15.75" customHeight="1" x14ac:dyDescent="0.25"/>
    <row r="237" spans="1:23" ht="15.75" customHeight="1" x14ac:dyDescent="0.25"/>
    <row r="238" spans="1:23" ht="15.75" customHeight="1" x14ac:dyDescent="0.25"/>
    <row r="239" spans="1:23" ht="15.75" customHeight="1" x14ac:dyDescent="0.25"/>
    <row r="240" spans="1:23"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A1:B1"/>
    <mergeCell ref="A2:B2"/>
    <mergeCell ref="A3:B3"/>
    <mergeCell ref="A10:B10"/>
    <mergeCell ref="A20:B20"/>
  </mergeCells>
  <pageMargins left="0.75" right="0.75" top="1" bottom="1" header="0" footer="0"/>
  <pageSetup scale="7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H999"/>
  <sheetViews>
    <sheetView workbookViewId="0">
      <selection activeCell="F4" sqref="A1:G4"/>
    </sheetView>
  </sheetViews>
  <sheetFormatPr baseColWidth="10" defaultColWidth="12.6328125" defaultRowHeight="15" customHeight="1" x14ac:dyDescent="0.25"/>
  <cols>
    <col min="1" max="1" width="46.26953125" customWidth="1"/>
    <col min="2" max="2" width="18.08984375" customWidth="1"/>
    <col min="3" max="3" width="18.7265625" customWidth="1"/>
    <col min="4" max="4" width="17.90625" customWidth="1"/>
    <col min="5" max="5" width="15.36328125" customWidth="1"/>
    <col min="6" max="6" width="14.81640625" customWidth="1"/>
    <col min="7" max="7" width="18.453125" customWidth="1"/>
    <col min="8" max="8" width="18.36328125" customWidth="1"/>
    <col min="9" max="26" width="14.36328125" customWidth="1"/>
  </cols>
  <sheetData>
    <row r="1" spans="1:8" s="327" customFormat="1" ht="16.5" customHeight="1" x14ac:dyDescent="0.25">
      <c r="A1" s="344"/>
      <c r="B1" s="359" t="s">
        <v>314</v>
      </c>
      <c r="C1" s="359"/>
      <c r="D1" s="359"/>
      <c r="E1" s="359"/>
      <c r="F1" s="336" t="s">
        <v>322</v>
      </c>
      <c r="G1" s="336"/>
    </row>
    <row r="2" spans="1:8" s="327" customFormat="1" ht="17.5" customHeight="1" x14ac:dyDescent="0.25">
      <c r="A2" s="344"/>
      <c r="B2" s="359"/>
      <c r="C2" s="359"/>
      <c r="D2" s="359"/>
      <c r="E2" s="359"/>
      <c r="F2" s="333" t="s">
        <v>319</v>
      </c>
      <c r="G2" s="333" t="s">
        <v>318</v>
      </c>
    </row>
    <row r="3" spans="1:8" s="327" customFormat="1" ht="20" customHeight="1" x14ac:dyDescent="0.25">
      <c r="A3" s="344"/>
      <c r="B3" s="359" t="s">
        <v>315</v>
      </c>
      <c r="C3" s="359"/>
      <c r="D3" s="359"/>
      <c r="E3" s="359"/>
      <c r="F3" s="337" t="s">
        <v>320</v>
      </c>
      <c r="G3" s="337"/>
    </row>
    <row r="4" spans="1:8" ht="19" customHeight="1" x14ac:dyDescent="0.25">
      <c r="A4" s="344"/>
      <c r="B4" s="359" t="s">
        <v>316</v>
      </c>
      <c r="C4" s="359"/>
      <c r="D4" s="359"/>
      <c r="E4" s="359"/>
      <c r="F4" s="337" t="s">
        <v>321</v>
      </c>
      <c r="G4" s="338"/>
    </row>
    <row r="5" spans="1:8" s="327" customFormat="1" ht="8" customHeight="1" x14ac:dyDescent="0.25">
      <c r="A5" s="329"/>
      <c r="B5" s="330"/>
      <c r="C5" s="330"/>
      <c r="D5" s="330"/>
      <c r="E5" s="330"/>
      <c r="F5" s="331"/>
      <c r="G5" s="332"/>
    </row>
    <row r="6" spans="1:8" ht="12.75" customHeight="1" x14ac:dyDescent="0.25">
      <c r="A6" s="360" t="s">
        <v>317</v>
      </c>
      <c r="B6" s="361"/>
      <c r="C6" s="361"/>
      <c r="D6" s="361"/>
      <c r="E6" s="361"/>
      <c r="F6" s="361"/>
      <c r="G6" s="361"/>
    </row>
    <row r="7" spans="1:8" ht="12.75" customHeight="1" x14ac:dyDescent="0.35">
      <c r="A7" s="55"/>
      <c r="B7" s="55"/>
      <c r="C7" s="55"/>
      <c r="D7" s="55"/>
    </row>
    <row r="8" spans="1:8" ht="26.25" customHeight="1" x14ac:dyDescent="0.35">
      <c r="A8" s="56"/>
      <c r="B8" s="57" t="s">
        <v>77</v>
      </c>
      <c r="C8" s="57" t="s">
        <v>78</v>
      </c>
      <c r="D8" s="57" t="s">
        <v>79</v>
      </c>
      <c r="E8" s="355" t="s">
        <v>80</v>
      </c>
      <c r="F8" s="356"/>
      <c r="G8" s="357"/>
    </row>
    <row r="9" spans="1:8" ht="25.5" customHeight="1" x14ac:dyDescent="0.25">
      <c r="A9" s="358"/>
      <c r="B9" s="356"/>
      <c r="C9" s="356"/>
      <c r="D9" s="357"/>
      <c r="E9" s="58" t="s">
        <v>81</v>
      </c>
      <c r="F9" s="58" t="s">
        <v>82</v>
      </c>
      <c r="G9" s="58" t="s">
        <v>83</v>
      </c>
    </row>
    <row r="10" spans="1:8" ht="25.5" customHeight="1" x14ac:dyDescent="0.25">
      <c r="A10" s="59" t="s">
        <v>84</v>
      </c>
      <c r="B10" s="60">
        <f>B20</f>
        <v>0</v>
      </c>
      <c r="C10" s="61"/>
      <c r="D10" s="62">
        <f>+B10*C10</f>
        <v>0</v>
      </c>
      <c r="E10" s="63"/>
      <c r="F10" s="63"/>
      <c r="G10" s="63"/>
      <c r="H10" s="64"/>
    </row>
    <row r="11" spans="1:8" ht="25.5" customHeight="1" x14ac:dyDescent="0.25">
      <c r="A11" s="59"/>
      <c r="B11" s="65"/>
      <c r="C11" s="66"/>
      <c r="D11" s="67">
        <f>+D10</f>
        <v>0</v>
      </c>
      <c r="E11" s="63">
        <f>+D11*33.33%</f>
        <v>0</v>
      </c>
      <c r="F11" s="63">
        <f>+D11*33.33%</f>
        <v>0</v>
      </c>
      <c r="G11" s="63">
        <f>+D11*33.33%</f>
        <v>0</v>
      </c>
    </row>
    <row r="12" spans="1:8" ht="12.75" customHeight="1" x14ac:dyDescent="0.35">
      <c r="A12" s="68"/>
      <c r="B12" s="68"/>
      <c r="C12" s="68"/>
      <c r="D12" s="68"/>
    </row>
    <row r="13" spans="1:8" ht="2.25" customHeight="1" x14ac:dyDescent="0.25">
      <c r="A13" s="69"/>
    </row>
    <row r="14" spans="1:8" ht="30.75" customHeight="1" x14ac:dyDescent="0.25">
      <c r="A14" s="69"/>
      <c r="B14" s="58" t="s">
        <v>85</v>
      </c>
      <c r="C14" s="58" t="s">
        <v>86</v>
      </c>
    </row>
    <row r="15" spans="1:8" ht="30.75" customHeight="1" x14ac:dyDescent="0.25">
      <c r="A15" s="59" t="s">
        <v>87</v>
      </c>
      <c r="B15" s="70"/>
      <c r="C15" s="70"/>
    </row>
    <row r="16" spans="1:8" ht="21" customHeight="1" x14ac:dyDescent="0.25">
      <c r="A16" s="59" t="s">
        <v>88</v>
      </c>
      <c r="B16" s="71"/>
      <c r="C16" s="71"/>
    </row>
    <row r="17" spans="1:4" ht="27.75" customHeight="1" x14ac:dyDescent="0.25">
      <c r="A17" s="69"/>
    </row>
    <row r="18" spans="1:4" ht="27.75" customHeight="1" x14ac:dyDescent="0.25">
      <c r="A18" s="59" t="s">
        <v>89</v>
      </c>
      <c r="B18" s="72">
        <f t="shared" ref="B18:C18" si="0">+B15+B15*B16</f>
        <v>0</v>
      </c>
      <c r="C18" s="72">
        <f t="shared" si="0"/>
        <v>0</v>
      </c>
      <c r="D18" s="73"/>
    </row>
    <row r="19" spans="1:4" ht="27.75" customHeight="1" x14ac:dyDescent="0.25">
      <c r="A19" s="59" t="s">
        <v>90</v>
      </c>
      <c r="B19" s="61"/>
      <c r="C19" s="61"/>
    </row>
    <row r="20" spans="1:4" ht="32.25" customHeight="1" x14ac:dyDescent="0.25">
      <c r="A20" s="59" t="s">
        <v>84</v>
      </c>
      <c r="B20" s="74">
        <f t="shared" ref="B20:C20" si="1">+(B18)*B19</f>
        <v>0</v>
      </c>
      <c r="C20" s="74">
        <f t="shared" si="1"/>
        <v>0</v>
      </c>
    </row>
    <row r="21" spans="1:4" ht="12.75" customHeight="1" x14ac:dyDescent="0.25"/>
    <row r="22" spans="1:4" ht="12.75" customHeight="1" x14ac:dyDescent="0.25"/>
    <row r="23" spans="1:4" ht="12.75" customHeight="1" x14ac:dyDescent="0.25"/>
    <row r="24" spans="1:4" ht="12.75" customHeight="1" x14ac:dyDescent="0.25"/>
    <row r="25" spans="1:4" ht="12.75" customHeight="1" x14ac:dyDescent="0.25"/>
    <row r="26" spans="1:4" ht="12.75" customHeight="1" x14ac:dyDescent="0.25"/>
    <row r="27" spans="1:4" ht="12.75" customHeight="1" x14ac:dyDescent="0.25"/>
    <row r="28" spans="1:4" ht="12.75" customHeight="1" x14ac:dyDescent="0.25"/>
    <row r="29" spans="1:4" ht="12.75" customHeight="1" x14ac:dyDescent="0.25"/>
    <row r="30" spans="1:4" ht="12.75" customHeight="1" x14ac:dyDescent="0.25"/>
    <row r="31" spans="1:4" ht="12.75" customHeight="1" x14ac:dyDescent="0.25"/>
    <row r="32" spans="1: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10">
    <mergeCell ref="E8:G8"/>
    <mergeCell ref="A9:D9"/>
    <mergeCell ref="A1:A4"/>
    <mergeCell ref="B1:E2"/>
    <mergeCell ref="B3:E3"/>
    <mergeCell ref="B4:E4"/>
    <mergeCell ref="A6:G6"/>
    <mergeCell ref="F3:G3"/>
    <mergeCell ref="F4:G4"/>
    <mergeCell ref="F1:G1"/>
  </mergeCell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T1000"/>
  <sheetViews>
    <sheetView workbookViewId="0">
      <selection activeCell="E13" sqref="E13"/>
    </sheetView>
  </sheetViews>
  <sheetFormatPr baseColWidth="10" defaultColWidth="12.6328125" defaultRowHeight="15" customHeight="1" x14ac:dyDescent="0.25"/>
  <cols>
    <col min="1" max="1" width="60.36328125" customWidth="1"/>
    <col min="2" max="2" width="23.90625" customWidth="1"/>
    <col min="3" max="3" width="18.08984375" customWidth="1"/>
    <col min="4" max="5" width="11.36328125" customWidth="1"/>
    <col min="6" max="6" width="11" bestFit="1" customWidth="1"/>
    <col min="7" max="7" width="13.81640625" bestFit="1" customWidth="1"/>
    <col min="8" max="20" width="10.7265625" customWidth="1"/>
    <col min="21" max="24" width="14.36328125" customWidth="1"/>
  </cols>
  <sheetData>
    <row r="1" spans="1:20" ht="17" customHeight="1" x14ac:dyDescent="0.25">
      <c r="A1" s="344"/>
      <c r="B1" s="359" t="s">
        <v>314</v>
      </c>
      <c r="C1" s="359"/>
      <c r="D1" s="359"/>
      <c r="E1" s="359"/>
      <c r="F1" s="336" t="s">
        <v>322</v>
      </c>
      <c r="G1" s="336"/>
      <c r="H1" s="1"/>
      <c r="I1" s="1"/>
      <c r="J1" s="1"/>
      <c r="K1" s="1"/>
      <c r="L1" s="1"/>
      <c r="M1" s="1"/>
      <c r="N1" s="1"/>
      <c r="O1" s="1"/>
      <c r="P1" s="1"/>
      <c r="Q1" s="1"/>
      <c r="R1" s="1"/>
      <c r="S1" s="1"/>
      <c r="T1" s="1"/>
    </row>
    <row r="2" spans="1:20" ht="17" customHeight="1" x14ac:dyDescent="0.25">
      <c r="A2" s="344"/>
      <c r="B2" s="359"/>
      <c r="C2" s="359"/>
      <c r="D2" s="359"/>
      <c r="E2" s="359"/>
      <c r="F2" s="333" t="s">
        <v>319</v>
      </c>
      <c r="G2" s="333" t="s">
        <v>323</v>
      </c>
      <c r="H2" s="1"/>
      <c r="I2" s="1"/>
      <c r="J2" s="1"/>
      <c r="K2" s="1"/>
      <c r="L2" s="1"/>
      <c r="M2" s="1"/>
      <c r="N2" s="1"/>
      <c r="O2" s="1"/>
      <c r="P2" s="1"/>
      <c r="Q2" s="1"/>
      <c r="R2" s="1"/>
      <c r="S2" s="1"/>
      <c r="T2" s="1"/>
    </row>
    <row r="3" spans="1:20" ht="17" customHeight="1" x14ac:dyDescent="0.25">
      <c r="A3" s="344"/>
      <c r="B3" s="359" t="s">
        <v>315</v>
      </c>
      <c r="C3" s="359"/>
      <c r="D3" s="359"/>
      <c r="E3" s="359"/>
      <c r="F3" s="337" t="s">
        <v>320</v>
      </c>
      <c r="G3" s="337"/>
      <c r="H3" s="1"/>
      <c r="I3" s="1"/>
      <c r="J3" s="1"/>
      <c r="K3" s="1"/>
      <c r="L3" s="1"/>
      <c r="M3" s="1"/>
      <c r="N3" s="1"/>
      <c r="O3" s="1"/>
      <c r="P3" s="1"/>
      <c r="Q3" s="1"/>
      <c r="R3" s="1"/>
      <c r="S3" s="1"/>
      <c r="T3" s="1"/>
    </row>
    <row r="4" spans="1:20" ht="17" customHeight="1" x14ac:dyDescent="0.25">
      <c r="A4" s="344"/>
      <c r="B4" s="359" t="s">
        <v>316</v>
      </c>
      <c r="C4" s="359"/>
      <c r="D4" s="359"/>
      <c r="E4" s="359"/>
      <c r="F4" s="337" t="s">
        <v>321</v>
      </c>
      <c r="G4" s="338"/>
      <c r="H4" s="1"/>
      <c r="I4" s="1"/>
      <c r="J4" s="1"/>
      <c r="K4" s="1"/>
      <c r="L4" s="1"/>
      <c r="M4" s="1"/>
      <c r="N4" s="1"/>
      <c r="O4" s="1"/>
      <c r="P4" s="1"/>
      <c r="Q4" s="1"/>
      <c r="R4" s="1"/>
      <c r="S4" s="1"/>
      <c r="T4" s="1"/>
    </row>
    <row r="5" spans="1:20" ht="12.75" customHeight="1" x14ac:dyDescent="0.25">
      <c r="A5" s="347" t="s">
        <v>58</v>
      </c>
      <c r="B5" s="348"/>
      <c r="C5" s="1"/>
      <c r="D5" s="1"/>
      <c r="E5" s="1"/>
      <c r="F5" s="1"/>
      <c r="G5" s="1"/>
      <c r="H5" s="1"/>
      <c r="I5" s="1"/>
      <c r="J5" s="1"/>
      <c r="K5" s="1"/>
      <c r="L5" s="1"/>
      <c r="M5" s="1"/>
      <c r="N5" s="1"/>
      <c r="O5" s="1"/>
      <c r="P5" s="1"/>
      <c r="Q5" s="1"/>
      <c r="R5" s="1"/>
      <c r="S5" s="1"/>
      <c r="T5" s="1"/>
    </row>
    <row r="6" spans="1:20" ht="12.75" customHeight="1" x14ac:dyDescent="0.25">
      <c r="A6" s="349" t="s">
        <v>59</v>
      </c>
      <c r="B6" s="350"/>
      <c r="C6" s="1"/>
      <c r="D6" s="1"/>
      <c r="E6" s="1"/>
      <c r="F6" s="1"/>
      <c r="G6" s="1"/>
      <c r="H6" s="1"/>
      <c r="I6" s="1"/>
      <c r="J6" s="1"/>
      <c r="K6" s="1"/>
      <c r="L6" s="1"/>
      <c r="M6" s="1"/>
      <c r="N6" s="1"/>
      <c r="O6" s="1"/>
      <c r="P6" s="1"/>
      <c r="Q6" s="1"/>
      <c r="R6" s="1"/>
      <c r="S6" s="1"/>
      <c r="T6" s="1"/>
    </row>
    <row r="7" spans="1:20" ht="12.75" customHeight="1" x14ac:dyDescent="0.25">
      <c r="A7" s="349" t="s">
        <v>91</v>
      </c>
      <c r="B7" s="350"/>
      <c r="C7" s="1"/>
      <c r="D7" s="1"/>
      <c r="E7" s="1"/>
      <c r="F7" s="1"/>
      <c r="G7" s="1"/>
      <c r="H7" s="1"/>
      <c r="I7" s="1"/>
      <c r="J7" s="1"/>
      <c r="K7" s="1"/>
      <c r="L7" s="1"/>
      <c r="M7" s="1"/>
      <c r="N7" s="1"/>
      <c r="O7" s="1"/>
      <c r="P7" s="1"/>
      <c r="Q7" s="1"/>
      <c r="R7" s="1"/>
      <c r="S7" s="1"/>
      <c r="T7" s="1"/>
    </row>
    <row r="8" spans="1:20" ht="12.75" customHeight="1" x14ac:dyDescent="0.25">
      <c r="A8" s="31"/>
      <c r="B8" s="32"/>
      <c r="C8" s="1"/>
      <c r="D8" s="1"/>
      <c r="E8" s="1"/>
      <c r="F8" s="1"/>
      <c r="G8" s="1"/>
      <c r="H8" s="1"/>
      <c r="I8" s="1"/>
      <c r="J8" s="1"/>
      <c r="K8" s="1"/>
      <c r="L8" s="1"/>
      <c r="M8" s="1"/>
      <c r="N8" s="1"/>
      <c r="O8" s="1"/>
      <c r="P8" s="1"/>
      <c r="Q8" s="1"/>
      <c r="R8" s="1"/>
      <c r="S8" s="1"/>
      <c r="T8" s="1"/>
    </row>
    <row r="9" spans="1:20" ht="12.75" customHeight="1" x14ac:dyDescent="0.25">
      <c r="A9" s="33" t="s">
        <v>61</v>
      </c>
      <c r="B9" s="34">
        <v>2025</v>
      </c>
      <c r="C9" s="1"/>
      <c r="D9" s="1"/>
      <c r="E9" s="1"/>
      <c r="F9" s="1"/>
      <c r="G9" s="1"/>
      <c r="H9" s="39"/>
      <c r="I9" s="39"/>
      <c r="J9" s="39"/>
      <c r="K9" s="39"/>
      <c r="L9" s="39"/>
      <c r="M9" s="39"/>
      <c r="N9" s="39"/>
      <c r="O9" s="39"/>
      <c r="P9" s="39"/>
      <c r="Q9" s="39"/>
      <c r="R9" s="39"/>
      <c r="S9" s="39"/>
      <c r="T9" s="39"/>
    </row>
    <row r="10" spans="1:20" ht="12.75" customHeight="1" x14ac:dyDescent="0.25">
      <c r="A10" s="35" t="s">
        <v>5</v>
      </c>
      <c r="B10" s="75">
        <f>+B19</f>
        <v>0</v>
      </c>
      <c r="C10" s="10"/>
      <c r="D10" s="1"/>
      <c r="E10" s="1"/>
      <c r="F10" s="1"/>
      <c r="G10" s="1"/>
      <c r="H10" s="1"/>
      <c r="I10" s="1"/>
      <c r="J10" s="1"/>
      <c r="K10" s="1"/>
      <c r="L10" s="1"/>
      <c r="M10" s="1"/>
      <c r="N10" s="1"/>
      <c r="O10" s="1"/>
      <c r="P10" s="1"/>
      <c r="Q10" s="1"/>
      <c r="R10" s="1"/>
      <c r="S10" s="1"/>
      <c r="T10" s="1"/>
    </row>
    <row r="11" spans="1:20" ht="12.75" customHeight="1" x14ac:dyDescent="0.25">
      <c r="A11" s="35" t="s">
        <v>7</v>
      </c>
      <c r="B11" s="75">
        <f>+B26</f>
        <v>0</v>
      </c>
      <c r="C11" s="1"/>
      <c r="D11" s="1"/>
      <c r="E11" s="1"/>
      <c r="F11" s="1"/>
      <c r="G11" s="1"/>
      <c r="H11" s="1"/>
      <c r="I11" s="1"/>
      <c r="J11" s="1"/>
      <c r="K11" s="1"/>
      <c r="L11" s="1"/>
      <c r="M11" s="1"/>
      <c r="N11" s="1"/>
      <c r="O11" s="1"/>
      <c r="P11" s="1"/>
      <c r="Q11" s="1"/>
      <c r="R11" s="1"/>
      <c r="S11" s="1"/>
      <c r="T11" s="1"/>
    </row>
    <row r="12" spans="1:20" ht="12.75" customHeight="1" x14ac:dyDescent="0.25">
      <c r="A12" s="35" t="s">
        <v>8</v>
      </c>
      <c r="B12" s="76">
        <f>+B10-B11</f>
        <v>0</v>
      </c>
      <c r="C12" s="77"/>
      <c r="D12" s="1"/>
      <c r="E12" s="1"/>
      <c r="F12" s="1"/>
      <c r="G12" s="1"/>
      <c r="H12" s="1"/>
      <c r="I12" s="1"/>
      <c r="J12" s="1"/>
      <c r="K12" s="1"/>
      <c r="L12" s="1"/>
      <c r="M12" s="1"/>
      <c r="N12" s="1"/>
      <c r="O12" s="1"/>
      <c r="P12" s="1"/>
      <c r="Q12" s="1"/>
      <c r="R12" s="1"/>
      <c r="S12" s="1"/>
      <c r="T12" s="1"/>
    </row>
    <row r="13" spans="1:20" ht="12.75" customHeight="1" x14ac:dyDescent="0.25">
      <c r="A13" s="37"/>
      <c r="B13" s="38"/>
      <c r="C13" s="39"/>
      <c r="D13" s="39"/>
      <c r="E13" s="39"/>
      <c r="F13" s="39"/>
      <c r="G13" s="39"/>
      <c r="H13" s="1"/>
      <c r="I13" s="1"/>
      <c r="J13" s="1"/>
      <c r="K13" s="1"/>
      <c r="L13" s="1"/>
      <c r="M13" s="1"/>
      <c r="N13" s="1"/>
      <c r="O13" s="1"/>
      <c r="P13" s="1"/>
      <c r="Q13" s="1"/>
      <c r="R13" s="1"/>
      <c r="S13" s="1"/>
      <c r="T13" s="1"/>
    </row>
    <row r="14" spans="1:20" ht="12.75" customHeight="1" x14ac:dyDescent="0.25">
      <c r="A14" s="351" t="s">
        <v>9</v>
      </c>
      <c r="B14" s="352"/>
      <c r="C14" s="1"/>
      <c r="D14" s="1"/>
      <c r="E14" s="1"/>
      <c r="F14" s="1"/>
      <c r="G14" s="1"/>
      <c r="H14" s="1"/>
      <c r="I14" s="1"/>
      <c r="J14" s="1"/>
      <c r="K14" s="1"/>
      <c r="L14" s="1"/>
      <c r="M14" s="1"/>
      <c r="N14" s="1"/>
      <c r="O14" s="1"/>
      <c r="P14" s="1"/>
      <c r="Q14" s="1"/>
      <c r="R14" s="1"/>
      <c r="S14" s="1"/>
      <c r="T14" s="1"/>
    </row>
    <row r="15" spans="1:20" ht="12.75" customHeight="1" x14ac:dyDescent="0.25">
      <c r="A15" s="14" t="s">
        <v>92</v>
      </c>
      <c r="B15" s="75">
        <f>'2. CUOTAS'!D11</f>
        <v>0</v>
      </c>
      <c r="C15" s="1"/>
      <c r="D15" s="1"/>
      <c r="E15" s="1"/>
      <c r="F15" s="1"/>
      <c r="G15" s="1"/>
      <c r="H15" s="1"/>
      <c r="I15" s="1"/>
      <c r="J15" s="1"/>
      <c r="K15" s="1"/>
      <c r="L15" s="1"/>
      <c r="M15" s="1"/>
      <c r="N15" s="1"/>
      <c r="O15" s="1"/>
      <c r="P15" s="1"/>
      <c r="Q15" s="1"/>
      <c r="R15" s="1"/>
      <c r="S15" s="1"/>
      <c r="T15" s="1"/>
    </row>
    <row r="16" spans="1:20" ht="12.75" customHeight="1" x14ac:dyDescent="0.25">
      <c r="A16" s="14" t="s">
        <v>93</v>
      </c>
      <c r="B16" s="75">
        <f>'4. I&amp;G EVENTOS DEPORTES'!D49</f>
        <v>0</v>
      </c>
      <c r="C16" s="1"/>
      <c r="D16" s="1"/>
      <c r="E16" s="1"/>
      <c r="F16" s="1"/>
      <c r="G16" s="1"/>
      <c r="H16" s="1"/>
      <c r="I16" s="1"/>
      <c r="J16" s="1"/>
      <c r="K16" s="1"/>
      <c r="L16" s="1"/>
      <c r="M16" s="1"/>
      <c r="N16" s="1"/>
      <c r="O16" s="1"/>
      <c r="P16" s="1"/>
      <c r="Q16" s="1"/>
      <c r="R16" s="1"/>
      <c r="S16" s="1"/>
      <c r="T16" s="1"/>
    </row>
    <row r="17" spans="1:20" ht="12.75" customHeight="1" x14ac:dyDescent="0.25">
      <c r="A17" s="16" t="s">
        <v>94</v>
      </c>
      <c r="B17" s="76">
        <f>'6. I&amp;G EVENTOS CULTURA'!D48</f>
        <v>0</v>
      </c>
      <c r="C17" s="1"/>
      <c r="D17" s="1"/>
      <c r="E17" s="1"/>
      <c r="F17" s="1"/>
      <c r="G17" s="1"/>
      <c r="H17" s="1"/>
      <c r="I17" s="1"/>
      <c r="J17" s="1"/>
      <c r="K17" s="1"/>
      <c r="L17" s="1"/>
      <c r="M17" s="1"/>
      <c r="N17" s="1"/>
      <c r="O17" s="1"/>
      <c r="P17" s="1"/>
      <c r="Q17" s="1"/>
      <c r="R17" s="1"/>
      <c r="S17" s="1"/>
      <c r="T17" s="1"/>
    </row>
    <row r="18" spans="1:20" ht="12.75" customHeight="1" x14ac:dyDescent="0.25">
      <c r="A18" s="78" t="s">
        <v>95</v>
      </c>
      <c r="B18" s="75">
        <f>'7. I&amp;G EVENTOS DH&amp;PS'!D48</f>
        <v>0</v>
      </c>
      <c r="C18" s="1"/>
      <c r="D18" s="1"/>
      <c r="E18" s="1"/>
      <c r="F18" s="1"/>
      <c r="G18" s="1"/>
      <c r="H18" s="1"/>
      <c r="I18" s="1"/>
      <c r="J18" s="1"/>
      <c r="K18" s="1"/>
      <c r="L18" s="1"/>
      <c r="M18" s="1"/>
      <c r="N18" s="1"/>
      <c r="O18" s="1"/>
      <c r="P18" s="1"/>
      <c r="Q18" s="1"/>
      <c r="R18" s="1"/>
      <c r="S18" s="1"/>
      <c r="T18" s="1"/>
    </row>
    <row r="19" spans="1:20" ht="12.75" customHeight="1" x14ac:dyDescent="0.25">
      <c r="A19" s="19" t="s">
        <v>18</v>
      </c>
      <c r="B19" s="75">
        <f>SUM(B15:B18)</f>
        <v>0</v>
      </c>
      <c r="C19" s="1"/>
      <c r="D19" s="1"/>
      <c r="E19" s="1"/>
      <c r="F19" s="1"/>
      <c r="G19" s="1"/>
      <c r="H19" s="1"/>
      <c r="I19" s="1"/>
      <c r="J19" s="1"/>
      <c r="K19" s="1"/>
      <c r="L19" s="1"/>
      <c r="M19" s="1"/>
      <c r="N19" s="1"/>
      <c r="O19" s="1"/>
      <c r="P19" s="1"/>
      <c r="Q19" s="1"/>
      <c r="R19" s="1"/>
      <c r="S19" s="1"/>
      <c r="T19" s="1"/>
    </row>
    <row r="20" spans="1:20" ht="12.75" customHeight="1" x14ac:dyDescent="0.25">
      <c r="A20" s="353" t="s">
        <v>7</v>
      </c>
      <c r="B20" s="354"/>
      <c r="C20" s="1"/>
      <c r="D20" s="1"/>
      <c r="E20" s="1"/>
      <c r="F20" s="1"/>
      <c r="G20" s="1"/>
      <c r="H20" s="1"/>
      <c r="I20" s="1"/>
      <c r="J20" s="1"/>
      <c r="K20" s="1"/>
      <c r="L20" s="1"/>
      <c r="M20" s="1"/>
      <c r="N20" s="1"/>
      <c r="O20" s="1"/>
      <c r="P20" s="1"/>
      <c r="Q20" s="1"/>
      <c r="R20" s="1"/>
      <c r="S20" s="1"/>
      <c r="T20" s="1"/>
    </row>
    <row r="21" spans="1:20" ht="12.75" customHeight="1" x14ac:dyDescent="0.25">
      <c r="A21" s="25" t="s">
        <v>96</v>
      </c>
      <c r="B21" s="75">
        <f>'8. GASTO ADMON'!E87-'8. GASTO ADMON'!E83</f>
        <v>0</v>
      </c>
      <c r="C21" s="79"/>
      <c r="D21" s="1"/>
      <c r="E21" s="1"/>
      <c r="F21" s="1"/>
      <c r="G21" s="1"/>
      <c r="H21" s="1"/>
      <c r="I21" s="1"/>
      <c r="J21" s="1"/>
      <c r="K21" s="1"/>
      <c r="L21" s="1"/>
      <c r="M21" s="1"/>
      <c r="N21" s="1"/>
      <c r="O21" s="1"/>
      <c r="P21" s="1"/>
      <c r="Q21" s="1"/>
      <c r="R21" s="1"/>
      <c r="S21" s="1"/>
      <c r="T21" s="1"/>
    </row>
    <row r="22" spans="1:20" ht="12.75" customHeight="1" x14ac:dyDescent="0.25">
      <c r="A22" s="80" t="s">
        <v>93</v>
      </c>
      <c r="B22" s="75">
        <f>'4. I&amp;G EVENTOS DEPORTES'!D51</f>
        <v>0</v>
      </c>
      <c r="C22" s="1"/>
      <c r="D22" s="1"/>
      <c r="E22" s="1"/>
      <c r="F22" s="1"/>
      <c r="G22" s="1"/>
      <c r="H22" s="1"/>
      <c r="I22" s="1"/>
      <c r="J22" s="1"/>
      <c r="K22" s="1"/>
      <c r="L22" s="1"/>
      <c r="M22" s="1"/>
      <c r="N22" s="1"/>
      <c r="O22" s="1"/>
      <c r="P22" s="1"/>
      <c r="Q22" s="1"/>
      <c r="R22" s="1"/>
      <c r="S22" s="1"/>
      <c r="T22" s="1"/>
    </row>
    <row r="23" spans="1:20" ht="12.75" customHeight="1" x14ac:dyDescent="0.25">
      <c r="A23" s="25" t="s">
        <v>94</v>
      </c>
      <c r="B23" s="76">
        <f>'6. I&amp;G EVENTOS CULTURA'!D50</f>
        <v>0</v>
      </c>
      <c r="C23" s="1"/>
      <c r="D23" s="1"/>
      <c r="E23" s="1"/>
      <c r="F23" s="1"/>
      <c r="G23" s="1"/>
      <c r="H23" s="1"/>
      <c r="I23" s="1"/>
      <c r="J23" s="1"/>
      <c r="K23" s="1"/>
      <c r="L23" s="1"/>
      <c r="M23" s="1"/>
      <c r="N23" s="1"/>
      <c r="O23" s="1"/>
      <c r="P23" s="1"/>
      <c r="Q23" s="1"/>
      <c r="R23" s="1"/>
      <c r="S23" s="1"/>
      <c r="T23" s="1"/>
    </row>
    <row r="24" spans="1:20" ht="12.75" customHeight="1" x14ac:dyDescent="0.25">
      <c r="A24" s="81" t="s">
        <v>95</v>
      </c>
      <c r="B24" s="75">
        <f>'7. I&amp;G EVENTOS DH&amp;PS'!D50</f>
        <v>0</v>
      </c>
      <c r="C24" s="1"/>
      <c r="D24" s="1"/>
      <c r="E24" s="1"/>
      <c r="F24" s="1"/>
      <c r="G24" s="1"/>
      <c r="H24" s="1"/>
      <c r="I24" s="1"/>
      <c r="J24" s="1"/>
      <c r="K24" s="1"/>
      <c r="L24" s="1"/>
      <c r="M24" s="1"/>
      <c r="N24" s="1"/>
      <c r="O24" s="1"/>
      <c r="P24" s="1"/>
      <c r="Q24" s="1"/>
      <c r="R24" s="1"/>
      <c r="S24" s="1"/>
      <c r="T24" s="1"/>
    </row>
    <row r="25" spans="1:20" ht="12.75" customHeight="1" x14ac:dyDescent="0.25">
      <c r="A25" s="25" t="s">
        <v>97</v>
      </c>
      <c r="B25" s="75">
        <f>B19*0.02</f>
        <v>0</v>
      </c>
      <c r="C25" s="82"/>
      <c r="D25" s="1"/>
      <c r="E25" s="1"/>
      <c r="F25" s="1"/>
      <c r="G25" s="1"/>
      <c r="H25" s="1"/>
      <c r="I25" s="1"/>
      <c r="J25" s="1"/>
      <c r="K25" s="1"/>
      <c r="L25" s="1"/>
      <c r="M25" s="1"/>
      <c r="N25" s="1"/>
      <c r="O25" s="1"/>
      <c r="P25" s="1"/>
      <c r="Q25" s="1"/>
      <c r="R25" s="1"/>
      <c r="S25" s="1"/>
      <c r="T25" s="1"/>
    </row>
    <row r="26" spans="1:20" ht="12.75" customHeight="1" x14ac:dyDescent="0.25">
      <c r="A26" s="49" t="s">
        <v>76</v>
      </c>
      <c r="B26" s="75">
        <f>SUM(B21:B25)</f>
        <v>0</v>
      </c>
      <c r="C26" s="51"/>
      <c r="D26" s="1"/>
      <c r="E26" s="1"/>
      <c r="F26" s="1"/>
      <c r="G26" s="1"/>
      <c r="H26" s="1"/>
      <c r="I26" s="1"/>
      <c r="J26" s="1"/>
      <c r="K26" s="1"/>
      <c r="L26" s="1"/>
      <c r="M26" s="1"/>
      <c r="N26" s="1"/>
      <c r="O26" s="1"/>
      <c r="P26" s="1"/>
      <c r="Q26" s="1"/>
      <c r="R26" s="1"/>
      <c r="S26" s="1"/>
      <c r="T26" s="1"/>
    </row>
    <row r="27" spans="1:20" ht="12.75" customHeight="1" x14ac:dyDescent="0.25">
      <c r="A27" s="21"/>
      <c r="B27" s="52"/>
      <c r="C27" s="51"/>
      <c r="D27" s="1"/>
      <c r="E27" s="1"/>
      <c r="F27" s="1"/>
      <c r="G27" s="1"/>
      <c r="H27" s="1"/>
      <c r="I27" s="1"/>
      <c r="J27" s="1"/>
      <c r="K27" s="1"/>
      <c r="L27" s="1"/>
      <c r="M27" s="1"/>
      <c r="N27" s="1"/>
      <c r="O27" s="1"/>
      <c r="P27" s="1"/>
      <c r="Q27" s="1"/>
      <c r="R27" s="1"/>
      <c r="S27" s="1"/>
      <c r="T27" s="1"/>
    </row>
    <row r="28" spans="1:20" ht="12.75" customHeight="1" x14ac:dyDescent="0.25">
      <c r="A28" s="1"/>
      <c r="B28" s="1"/>
      <c r="C28" s="82"/>
      <c r="D28" s="1"/>
      <c r="E28" s="1"/>
      <c r="F28" s="1"/>
      <c r="G28" s="1"/>
      <c r="H28" s="1"/>
      <c r="I28" s="1"/>
      <c r="J28" s="1"/>
      <c r="K28" s="1"/>
      <c r="L28" s="1"/>
      <c r="M28" s="1"/>
      <c r="N28" s="1"/>
      <c r="O28" s="1"/>
      <c r="P28" s="1"/>
      <c r="Q28" s="1"/>
      <c r="R28" s="1"/>
      <c r="S28" s="1"/>
      <c r="T28" s="1"/>
    </row>
    <row r="29" spans="1:20" ht="12.75" customHeight="1" x14ac:dyDescent="0.25">
      <c r="A29" s="1"/>
      <c r="B29" s="53"/>
      <c r="C29" s="1"/>
      <c r="D29" s="1"/>
      <c r="E29" s="1"/>
      <c r="F29" s="1"/>
      <c r="G29" s="1"/>
      <c r="H29" s="1"/>
      <c r="I29" s="1"/>
      <c r="J29" s="1"/>
      <c r="K29" s="1"/>
      <c r="L29" s="1"/>
      <c r="M29" s="1"/>
      <c r="N29" s="1"/>
      <c r="O29" s="1"/>
      <c r="P29" s="1"/>
      <c r="Q29" s="1"/>
      <c r="R29" s="1"/>
      <c r="S29" s="1"/>
      <c r="T29" s="1"/>
    </row>
    <row r="30" spans="1:20" ht="12.75" customHeight="1" x14ac:dyDescent="0.25">
      <c r="A30" s="1"/>
      <c r="B30" s="1"/>
      <c r="C30" s="1"/>
      <c r="D30" s="1"/>
      <c r="E30" s="1"/>
      <c r="F30" s="1"/>
      <c r="G30" s="1"/>
      <c r="H30" s="1"/>
      <c r="I30" s="1"/>
      <c r="J30" s="1"/>
      <c r="K30" s="1"/>
      <c r="L30" s="1"/>
      <c r="M30" s="1"/>
      <c r="N30" s="1"/>
      <c r="O30" s="1"/>
      <c r="P30" s="1"/>
      <c r="Q30" s="1"/>
      <c r="R30" s="1"/>
      <c r="S30" s="1"/>
      <c r="T30" s="1"/>
    </row>
    <row r="31" spans="1:20" ht="12.75" customHeight="1" x14ac:dyDescent="0.25">
      <c r="A31" s="54"/>
      <c r="B31" s="10"/>
      <c r="C31" s="1"/>
      <c r="D31" s="1"/>
      <c r="E31" s="1"/>
      <c r="F31" s="1"/>
      <c r="G31" s="1"/>
      <c r="H31" s="1"/>
      <c r="I31" s="1"/>
      <c r="J31" s="1"/>
      <c r="K31" s="1"/>
      <c r="L31" s="1"/>
      <c r="M31" s="1"/>
      <c r="N31" s="1"/>
      <c r="O31" s="1"/>
      <c r="P31" s="1"/>
      <c r="Q31" s="1"/>
      <c r="R31" s="1"/>
      <c r="S31" s="1"/>
      <c r="T31" s="1"/>
    </row>
    <row r="32" spans="1:20" ht="12.75" customHeight="1" x14ac:dyDescent="0.25">
      <c r="A32" s="1"/>
      <c r="B32" s="10"/>
      <c r="C32" s="1"/>
      <c r="D32" s="1"/>
      <c r="E32" s="1"/>
      <c r="F32" s="1"/>
      <c r="G32" s="1"/>
      <c r="H32" s="1"/>
      <c r="I32" s="1"/>
      <c r="J32" s="1"/>
      <c r="K32" s="1"/>
      <c r="L32" s="1"/>
      <c r="M32" s="1"/>
      <c r="N32" s="1"/>
      <c r="O32" s="1"/>
      <c r="P32" s="1"/>
      <c r="Q32" s="1"/>
      <c r="R32" s="1"/>
      <c r="S32" s="1"/>
      <c r="T32" s="1"/>
    </row>
    <row r="33" spans="1:20" ht="12.75" customHeight="1" x14ac:dyDescent="0.25">
      <c r="A33" s="1"/>
      <c r="B33" s="1"/>
      <c r="C33" s="1"/>
      <c r="D33" s="1"/>
      <c r="E33" s="1"/>
      <c r="F33" s="1"/>
      <c r="G33" s="1"/>
      <c r="H33" s="1"/>
      <c r="I33" s="1"/>
      <c r="J33" s="1"/>
      <c r="K33" s="1"/>
      <c r="L33" s="1"/>
      <c r="M33" s="1"/>
      <c r="N33" s="1"/>
      <c r="O33" s="1"/>
      <c r="P33" s="1"/>
      <c r="Q33" s="1"/>
      <c r="R33" s="1"/>
      <c r="S33" s="1"/>
      <c r="T33" s="1"/>
    </row>
    <row r="34" spans="1:20" ht="12.75" customHeight="1" x14ac:dyDescent="0.25">
      <c r="A34" s="1"/>
      <c r="B34" s="1"/>
      <c r="C34" s="1"/>
      <c r="D34" s="1"/>
      <c r="E34" s="1"/>
      <c r="F34" s="1"/>
      <c r="G34" s="1"/>
      <c r="H34" s="1"/>
      <c r="I34" s="1"/>
      <c r="J34" s="1"/>
      <c r="K34" s="1"/>
      <c r="L34" s="1"/>
      <c r="M34" s="1"/>
      <c r="N34" s="1"/>
      <c r="O34" s="1"/>
      <c r="P34" s="1"/>
      <c r="Q34" s="1"/>
      <c r="R34" s="1"/>
      <c r="S34" s="1"/>
      <c r="T34" s="1"/>
    </row>
    <row r="35" spans="1:20" ht="12.75" customHeight="1" x14ac:dyDescent="0.25">
      <c r="A35" s="1"/>
      <c r="B35" s="1"/>
      <c r="C35" s="1"/>
      <c r="D35" s="1"/>
      <c r="E35" s="1"/>
      <c r="F35" s="1"/>
      <c r="G35" s="1"/>
      <c r="H35" s="1"/>
      <c r="I35" s="1"/>
      <c r="J35" s="1"/>
      <c r="K35" s="1"/>
      <c r="L35" s="1"/>
      <c r="M35" s="1"/>
      <c r="N35" s="1"/>
      <c r="O35" s="1"/>
      <c r="P35" s="1"/>
      <c r="Q35" s="1"/>
      <c r="R35" s="1"/>
      <c r="S35" s="1"/>
      <c r="T35" s="1"/>
    </row>
    <row r="36" spans="1:20" ht="12.75" customHeight="1" x14ac:dyDescent="0.25">
      <c r="A36" s="1"/>
      <c r="B36" s="1"/>
      <c r="C36" s="1"/>
      <c r="D36" s="1"/>
      <c r="E36" s="1"/>
      <c r="F36" s="1"/>
      <c r="G36" s="1"/>
      <c r="H36" s="1"/>
      <c r="I36" s="1"/>
      <c r="J36" s="1"/>
      <c r="K36" s="1"/>
      <c r="L36" s="1"/>
      <c r="M36" s="1"/>
      <c r="N36" s="1"/>
      <c r="O36" s="1"/>
      <c r="P36" s="1"/>
      <c r="Q36" s="1"/>
      <c r="R36" s="1"/>
      <c r="S36" s="1"/>
      <c r="T36" s="1"/>
    </row>
    <row r="37" spans="1:20" ht="12.75" customHeight="1" x14ac:dyDescent="0.25">
      <c r="A37" s="1"/>
      <c r="B37" s="1"/>
      <c r="C37" s="1"/>
      <c r="D37" s="1"/>
      <c r="E37" s="1"/>
      <c r="F37" s="1"/>
      <c r="G37" s="1"/>
      <c r="H37" s="1"/>
      <c r="I37" s="1"/>
      <c r="J37" s="1"/>
      <c r="K37" s="1"/>
      <c r="L37" s="1"/>
      <c r="M37" s="1"/>
      <c r="N37" s="1"/>
      <c r="O37" s="1"/>
      <c r="P37" s="1"/>
      <c r="Q37" s="1"/>
      <c r="R37" s="1"/>
      <c r="S37" s="1"/>
      <c r="T37" s="1"/>
    </row>
    <row r="38" spans="1:20" ht="12.75" customHeight="1" x14ac:dyDescent="0.25">
      <c r="A38" s="1"/>
      <c r="B38" s="1"/>
      <c r="C38" s="1"/>
      <c r="D38" s="1"/>
      <c r="E38" s="1"/>
      <c r="F38" s="1"/>
      <c r="G38" s="1"/>
      <c r="H38" s="1"/>
      <c r="I38" s="1"/>
      <c r="J38" s="1"/>
      <c r="K38" s="1"/>
      <c r="L38" s="1"/>
      <c r="M38" s="1"/>
      <c r="N38" s="1"/>
      <c r="O38" s="1"/>
      <c r="P38" s="1"/>
      <c r="Q38" s="1"/>
      <c r="R38" s="1"/>
      <c r="S38" s="1"/>
      <c r="T38" s="1"/>
    </row>
    <row r="39" spans="1:20" ht="12.75" customHeight="1" x14ac:dyDescent="0.25">
      <c r="A39" s="1"/>
      <c r="B39" s="1"/>
      <c r="C39" s="1"/>
      <c r="D39" s="1"/>
      <c r="E39" s="1"/>
      <c r="F39" s="1"/>
      <c r="G39" s="1"/>
      <c r="H39" s="1"/>
      <c r="I39" s="1"/>
      <c r="J39" s="1"/>
      <c r="K39" s="1"/>
      <c r="L39" s="1"/>
      <c r="M39" s="1"/>
      <c r="N39" s="1"/>
      <c r="O39" s="1"/>
      <c r="P39" s="1"/>
      <c r="Q39" s="1"/>
      <c r="R39" s="1"/>
      <c r="S39" s="1"/>
      <c r="T39" s="1"/>
    </row>
    <row r="40" spans="1:20" ht="12.75" customHeight="1" x14ac:dyDescent="0.25">
      <c r="A40" s="1"/>
      <c r="B40" s="1"/>
      <c r="C40" s="1"/>
      <c r="D40" s="1"/>
      <c r="E40" s="1"/>
      <c r="F40" s="1"/>
      <c r="G40" s="1"/>
      <c r="H40" s="1"/>
      <c r="I40" s="1"/>
      <c r="J40" s="1"/>
      <c r="K40" s="1"/>
      <c r="L40" s="1"/>
      <c r="M40" s="1"/>
      <c r="N40" s="1"/>
      <c r="O40" s="1"/>
      <c r="P40" s="1"/>
      <c r="Q40" s="1"/>
      <c r="R40" s="1"/>
      <c r="S40" s="1"/>
      <c r="T40" s="1"/>
    </row>
    <row r="41" spans="1:20" ht="12.75" customHeight="1" x14ac:dyDescent="0.25">
      <c r="A41" s="1"/>
      <c r="B41" s="1"/>
      <c r="C41" s="1"/>
      <c r="D41" s="1"/>
      <c r="E41" s="1"/>
      <c r="F41" s="1"/>
      <c r="G41" s="1"/>
      <c r="H41" s="1"/>
      <c r="I41" s="1"/>
      <c r="J41" s="1"/>
      <c r="K41" s="1"/>
      <c r="L41" s="1"/>
      <c r="M41" s="1"/>
      <c r="N41" s="1"/>
      <c r="O41" s="1"/>
      <c r="P41" s="1"/>
      <c r="Q41" s="1"/>
      <c r="R41" s="1"/>
      <c r="S41" s="1"/>
      <c r="T41" s="1"/>
    </row>
    <row r="42" spans="1:20" ht="12.75" customHeight="1" x14ac:dyDescent="0.25">
      <c r="A42" s="1"/>
      <c r="B42" s="1"/>
      <c r="C42" s="1"/>
      <c r="D42" s="1"/>
      <c r="E42" s="1"/>
      <c r="F42" s="1"/>
      <c r="G42" s="1"/>
      <c r="H42" s="1"/>
      <c r="I42" s="1"/>
      <c r="J42" s="1"/>
      <c r="K42" s="1"/>
      <c r="L42" s="1"/>
      <c r="M42" s="1"/>
      <c r="N42" s="1"/>
      <c r="O42" s="1"/>
      <c r="P42" s="1"/>
      <c r="Q42" s="1"/>
      <c r="R42" s="1"/>
      <c r="S42" s="1"/>
      <c r="T42" s="1"/>
    </row>
    <row r="43" spans="1:20" ht="12.75" customHeight="1" x14ac:dyDescent="0.25">
      <c r="A43" s="1"/>
      <c r="B43" s="1"/>
      <c r="C43" s="1"/>
      <c r="D43" s="1"/>
      <c r="E43" s="1"/>
      <c r="F43" s="1"/>
      <c r="G43" s="1"/>
      <c r="H43" s="1"/>
      <c r="I43" s="1"/>
      <c r="J43" s="1"/>
      <c r="K43" s="1"/>
      <c r="L43" s="1"/>
      <c r="M43" s="1"/>
      <c r="N43" s="1"/>
      <c r="O43" s="1"/>
      <c r="P43" s="1"/>
      <c r="Q43" s="1"/>
      <c r="R43" s="1"/>
      <c r="S43" s="1"/>
      <c r="T43" s="1"/>
    </row>
    <row r="44" spans="1:20" ht="12.75" customHeight="1" x14ac:dyDescent="0.25">
      <c r="A44" s="1"/>
      <c r="B44" s="1"/>
      <c r="C44" s="1"/>
      <c r="D44" s="1"/>
      <c r="E44" s="1"/>
      <c r="F44" s="1"/>
      <c r="G44" s="1"/>
      <c r="H44" s="1"/>
      <c r="I44" s="1"/>
      <c r="J44" s="1"/>
      <c r="K44" s="1"/>
      <c r="L44" s="1"/>
      <c r="M44" s="1"/>
      <c r="N44" s="1"/>
      <c r="O44" s="1"/>
      <c r="P44" s="1"/>
      <c r="Q44" s="1"/>
      <c r="R44" s="1"/>
      <c r="S44" s="1"/>
      <c r="T44" s="1"/>
    </row>
    <row r="45" spans="1:20" ht="12.75" customHeight="1" x14ac:dyDescent="0.25">
      <c r="A45" s="1"/>
      <c r="B45" s="1"/>
      <c r="C45" s="1"/>
      <c r="D45" s="1"/>
      <c r="E45" s="1"/>
      <c r="F45" s="1"/>
      <c r="G45" s="1"/>
      <c r="H45" s="1"/>
      <c r="I45" s="1"/>
      <c r="J45" s="1"/>
      <c r="K45" s="1"/>
      <c r="L45" s="1"/>
      <c r="M45" s="1"/>
      <c r="N45" s="1"/>
      <c r="O45" s="1"/>
      <c r="P45" s="1"/>
      <c r="Q45" s="1"/>
      <c r="R45" s="1"/>
      <c r="S45" s="1"/>
      <c r="T45" s="1"/>
    </row>
    <row r="46" spans="1:20" ht="12.75" customHeight="1" x14ac:dyDescent="0.25">
      <c r="A46" s="1"/>
      <c r="B46" s="1"/>
      <c r="C46" s="1"/>
      <c r="D46" s="1"/>
      <c r="E46" s="1"/>
      <c r="F46" s="1"/>
      <c r="G46" s="1"/>
      <c r="H46" s="1"/>
      <c r="I46" s="1"/>
      <c r="J46" s="1"/>
      <c r="K46" s="1"/>
      <c r="L46" s="1"/>
      <c r="M46" s="1"/>
      <c r="N46" s="1"/>
      <c r="O46" s="1"/>
      <c r="P46" s="1"/>
      <c r="Q46" s="1"/>
      <c r="R46" s="1"/>
      <c r="S46" s="1"/>
      <c r="T46" s="1"/>
    </row>
    <row r="47" spans="1:20" ht="12.75" customHeight="1" x14ac:dyDescent="0.25">
      <c r="A47" s="1"/>
      <c r="B47" s="1"/>
      <c r="C47" s="1"/>
      <c r="D47" s="1"/>
      <c r="E47" s="1"/>
      <c r="F47" s="1"/>
      <c r="G47" s="1"/>
      <c r="H47" s="1"/>
      <c r="I47" s="1"/>
      <c r="J47" s="1"/>
      <c r="K47" s="1"/>
      <c r="L47" s="1"/>
      <c r="M47" s="1"/>
      <c r="N47" s="1"/>
      <c r="O47" s="1"/>
      <c r="P47" s="1"/>
      <c r="Q47" s="1"/>
      <c r="R47" s="1"/>
      <c r="S47" s="1"/>
      <c r="T47" s="1"/>
    </row>
    <row r="48" spans="1:20" ht="12.75" customHeight="1" x14ac:dyDescent="0.25">
      <c r="A48" s="1"/>
      <c r="B48" s="1"/>
      <c r="C48" s="1"/>
      <c r="D48" s="1"/>
      <c r="E48" s="1"/>
      <c r="F48" s="1"/>
      <c r="G48" s="1"/>
      <c r="H48" s="1"/>
      <c r="I48" s="1"/>
      <c r="J48" s="1"/>
      <c r="K48" s="1"/>
      <c r="L48" s="1"/>
      <c r="M48" s="1"/>
      <c r="N48" s="1"/>
      <c r="O48" s="1"/>
      <c r="P48" s="1"/>
      <c r="Q48" s="1"/>
      <c r="R48" s="1"/>
      <c r="S48" s="1"/>
      <c r="T48" s="1"/>
    </row>
    <row r="49" spans="1:20" ht="12.75" customHeight="1" x14ac:dyDescent="0.25">
      <c r="A49" s="1"/>
      <c r="B49" s="1"/>
      <c r="C49" s="1"/>
      <c r="D49" s="1"/>
      <c r="E49" s="1"/>
      <c r="F49" s="1"/>
      <c r="G49" s="1"/>
      <c r="H49" s="1"/>
      <c r="I49" s="1"/>
      <c r="J49" s="1"/>
      <c r="K49" s="1"/>
      <c r="L49" s="1"/>
      <c r="M49" s="1"/>
      <c r="N49" s="1"/>
      <c r="O49" s="1"/>
      <c r="P49" s="1"/>
      <c r="Q49" s="1"/>
      <c r="R49" s="1"/>
      <c r="S49" s="1"/>
      <c r="T49" s="1"/>
    </row>
    <row r="50" spans="1:20" ht="12.75" customHeight="1" x14ac:dyDescent="0.25">
      <c r="A50" s="1"/>
      <c r="B50" s="1"/>
      <c r="C50" s="1"/>
      <c r="D50" s="1"/>
      <c r="E50" s="1"/>
      <c r="F50" s="1"/>
      <c r="G50" s="1"/>
      <c r="H50" s="1"/>
      <c r="I50" s="1"/>
      <c r="J50" s="1"/>
      <c r="K50" s="1"/>
      <c r="L50" s="1"/>
      <c r="M50" s="1"/>
      <c r="N50" s="1"/>
      <c r="O50" s="1"/>
      <c r="P50" s="1"/>
      <c r="Q50" s="1"/>
      <c r="R50" s="1"/>
      <c r="S50" s="1"/>
      <c r="T50" s="1"/>
    </row>
    <row r="51" spans="1:20" ht="12.75" customHeight="1" x14ac:dyDescent="0.25">
      <c r="A51" s="1"/>
      <c r="B51" s="1"/>
      <c r="C51" s="1"/>
      <c r="D51" s="1"/>
      <c r="E51" s="1"/>
      <c r="F51" s="1"/>
      <c r="G51" s="1"/>
      <c r="H51" s="1"/>
      <c r="I51" s="1"/>
      <c r="J51" s="1"/>
      <c r="K51" s="1"/>
      <c r="L51" s="1"/>
      <c r="M51" s="1"/>
      <c r="N51" s="1"/>
      <c r="O51" s="1"/>
      <c r="P51" s="1"/>
      <c r="Q51" s="1"/>
      <c r="R51" s="1"/>
      <c r="S51" s="1"/>
      <c r="T51" s="1"/>
    </row>
    <row r="52" spans="1:20" ht="12.75" customHeight="1" x14ac:dyDescent="0.25">
      <c r="A52" s="1"/>
      <c r="B52" s="1"/>
      <c r="C52" s="1"/>
      <c r="D52" s="1"/>
      <c r="E52" s="1"/>
      <c r="F52" s="1"/>
      <c r="G52" s="1"/>
      <c r="H52" s="1"/>
      <c r="I52" s="1"/>
      <c r="J52" s="1"/>
      <c r="K52" s="1"/>
      <c r="L52" s="1"/>
      <c r="M52" s="1"/>
      <c r="N52" s="1"/>
      <c r="O52" s="1"/>
      <c r="P52" s="1"/>
      <c r="Q52" s="1"/>
      <c r="R52" s="1"/>
      <c r="S52" s="1"/>
      <c r="T52" s="1"/>
    </row>
    <row r="53" spans="1:20" ht="12.75" customHeight="1" x14ac:dyDescent="0.25">
      <c r="A53" s="1"/>
      <c r="B53" s="1"/>
      <c r="C53" s="1"/>
      <c r="D53" s="1"/>
      <c r="E53" s="1"/>
      <c r="F53" s="1"/>
      <c r="G53" s="1"/>
      <c r="H53" s="1"/>
      <c r="I53" s="1"/>
      <c r="J53" s="1"/>
      <c r="K53" s="1"/>
      <c r="L53" s="1"/>
      <c r="M53" s="1"/>
      <c r="N53" s="1"/>
      <c r="O53" s="1"/>
      <c r="P53" s="1"/>
      <c r="Q53" s="1"/>
      <c r="R53" s="1"/>
      <c r="S53" s="1"/>
      <c r="T53" s="1"/>
    </row>
    <row r="54" spans="1:20" ht="12.75" customHeight="1" x14ac:dyDescent="0.25">
      <c r="A54" s="1"/>
      <c r="B54" s="1"/>
      <c r="C54" s="1"/>
      <c r="D54" s="1"/>
      <c r="E54" s="1"/>
      <c r="F54" s="1"/>
      <c r="G54" s="1"/>
      <c r="H54" s="1"/>
      <c r="I54" s="1"/>
      <c r="J54" s="1"/>
      <c r="K54" s="1"/>
      <c r="L54" s="1"/>
      <c r="M54" s="1"/>
      <c r="N54" s="1"/>
      <c r="O54" s="1"/>
      <c r="P54" s="1"/>
      <c r="Q54" s="1"/>
      <c r="R54" s="1"/>
      <c r="S54" s="1"/>
      <c r="T54" s="1"/>
    </row>
    <row r="55" spans="1:20" ht="12.75" customHeight="1" x14ac:dyDescent="0.25">
      <c r="A55" s="1"/>
      <c r="B55" s="1"/>
      <c r="C55" s="1"/>
      <c r="D55" s="1"/>
      <c r="E55" s="1"/>
      <c r="F55" s="1"/>
      <c r="G55" s="1"/>
      <c r="H55" s="1"/>
      <c r="I55" s="1"/>
      <c r="J55" s="1"/>
      <c r="K55" s="1"/>
      <c r="L55" s="1"/>
      <c r="M55" s="1"/>
      <c r="N55" s="1"/>
      <c r="O55" s="1"/>
      <c r="P55" s="1"/>
      <c r="Q55" s="1"/>
      <c r="R55" s="1"/>
      <c r="S55" s="1"/>
      <c r="T55" s="1"/>
    </row>
    <row r="56" spans="1:20" ht="12.75" customHeight="1" x14ac:dyDescent="0.25">
      <c r="A56" s="1"/>
      <c r="B56" s="1"/>
      <c r="C56" s="1"/>
      <c r="D56" s="1"/>
      <c r="E56" s="1"/>
      <c r="F56" s="1"/>
      <c r="G56" s="1"/>
      <c r="H56" s="1"/>
      <c r="I56" s="1"/>
      <c r="J56" s="1"/>
      <c r="K56" s="1"/>
      <c r="L56" s="1"/>
      <c r="M56" s="1"/>
      <c r="N56" s="1"/>
      <c r="O56" s="1"/>
      <c r="P56" s="1"/>
      <c r="Q56" s="1"/>
      <c r="R56" s="1"/>
      <c r="S56" s="1"/>
      <c r="T56" s="1"/>
    </row>
    <row r="57" spans="1:20" ht="12.75" customHeight="1" x14ac:dyDescent="0.25">
      <c r="A57" s="1"/>
      <c r="B57" s="1"/>
      <c r="C57" s="1"/>
      <c r="D57" s="1"/>
      <c r="E57" s="1"/>
      <c r="F57" s="1"/>
      <c r="G57" s="1"/>
      <c r="H57" s="1"/>
      <c r="I57" s="1"/>
      <c r="J57" s="1"/>
      <c r="K57" s="1"/>
      <c r="L57" s="1"/>
      <c r="M57" s="1"/>
      <c r="N57" s="1"/>
      <c r="O57" s="1"/>
      <c r="P57" s="1"/>
      <c r="Q57" s="1"/>
      <c r="R57" s="1"/>
      <c r="S57" s="1"/>
      <c r="T57" s="1"/>
    </row>
    <row r="58" spans="1:20" ht="12.75" customHeight="1" x14ac:dyDescent="0.25">
      <c r="A58" s="1"/>
      <c r="B58" s="1"/>
      <c r="C58" s="1"/>
      <c r="D58" s="1"/>
      <c r="E58" s="1"/>
      <c r="F58" s="1"/>
      <c r="G58" s="1"/>
      <c r="H58" s="1"/>
      <c r="I58" s="1"/>
      <c r="J58" s="1"/>
      <c r="K58" s="1"/>
      <c r="L58" s="1"/>
      <c r="M58" s="1"/>
      <c r="N58" s="1"/>
      <c r="O58" s="1"/>
      <c r="P58" s="1"/>
      <c r="Q58" s="1"/>
      <c r="R58" s="1"/>
      <c r="S58" s="1"/>
      <c r="T58" s="1"/>
    </row>
    <row r="59" spans="1:20" ht="12.75" customHeight="1" x14ac:dyDescent="0.25">
      <c r="A59" s="1"/>
      <c r="B59" s="1"/>
      <c r="C59" s="1"/>
      <c r="D59" s="1"/>
      <c r="E59" s="1"/>
      <c r="F59" s="1"/>
      <c r="G59" s="1"/>
      <c r="H59" s="1"/>
      <c r="I59" s="1"/>
      <c r="J59" s="1"/>
      <c r="K59" s="1"/>
      <c r="L59" s="1"/>
      <c r="M59" s="1"/>
      <c r="N59" s="1"/>
      <c r="O59" s="1"/>
      <c r="P59" s="1"/>
      <c r="Q59" s="1"/>
      <c r="R59" s="1"/>
      <c r="S59" s="1"/>
      <c r="T59" s="1"/>
    </row>
    <row r="60" spans="1:20" ht="12.75" customHeight="1" x14ac:dyDescent="0.25">
      <c r="A60" s="1"/>
      <c r="B60" s="1"/>
      <c r="C60" s="1"/>
      <c r="D60" s="1"/>
      <c r="E60" s="1"/>
      <c r="F60" s="1"/>
      <c r="G60" s="1"/>
      <c r="H60" s="1"/>
      <c r="I60" s="1"/>
      <c r="J60" s="1"/>
      <c r="K60" s="1"/>
      <c r="L60" s="1"/>
      <c r="M60" s="1"/>
      <c r="N60" s="1"/>
      <c r="O60" s="1"/>
      <c r="P60" s="1"/>
      <c r="Q60" s="1"/>
      <c r="R60" s="1"/>
      <c r="S60" s="1"/>
      <c r="T60" s="1"/>
    </row>
    <row r="61" spans="1:20" ht="12.75" customHeight="1" x14ac:dyDescent="0.25">
      <c r="A61" s="1"/>
      <c r="B61" s="1"/>
      <c r="C61" s="1"/>
      <c r="D61" s="1"/>
      <c r="E61" s="1"/>
      <c r="F61" s="1"/>
      <c r="G61" s="1"/>
      <c r="H61" s="1"/>
      <c r="I61" s="1"/>
      <c r="J61" s="1"/>
      <c r="K61" s="1"/>
      <c r="L61" s="1"/>
      <c r="M61" s="1"/>
      <c r="N61" s="1"/>
      <c r="O61" s="1"/>
      <c r="P61" s="1"/>
      <c r="Q61" s="1"/>
      <c r="R61" s="1"/>
      <c r="S61" s="1"/>
      <c r="T61" s="1"/>
    </row>
    <row r="62" spans="1:20" ht="12.75" customHeight="1" x14ac:dyDescent="0.25">
      <c r="A62" s="1"/>
      <c r="B62" s="1"/>
      <c r="C62" s="1"/>
      <c r="D62" s="1"/>
      <c r="E62" s="1"/>
      <c r="F62" s="1"/>
      <c r="G62" s="1"/>
      <c r="H62" s="1"/>
      <c r="I62" s="1"/>
      <c r="J62" s="1"/>
      <c r="K62" s="1"/>
      <c r="L62" s="1"/>
      <c r="M62" s="1"/>
      <c r="N62" s="1"/>
      <c r="O62" s="1"/>
      <c r="P62" s="1"/>
      <c r="Q62" s="1"/>
      <c r="R62" s="1"/>
      <c r="S62" s="1"/>
      <c r="T62" s="1"/>
    </row>
    <row r="63" spans="1:20" ht="12.75" customHeight="1" x14ac:dyDescent="0.25">
      <c r="A63" s="1"/>
      <c r="B63" s="1"/>
      <c r="C63" s="1"/>
      <c r="D63" s="1"/>
      <c r="E63" s="1"/>
      <c r="F63" s="1"/>
      <c r="G63" s="1"/>
      <c r="H63" s="1"/>
      <c r="I63" s="1"/>
      <c r="J63" s="1"/>
      <c r="K63" s="1"/>
      <c r="L63" s="1"/>
      <c r="M63" s="1"/>
      <c r="N63" s="1"/>
      <c r="O63" s="1"/>
      <c r="P63" s="1"/>
      <c r="Q63" s="1"/>
      <c r="R63" s="1"/>
      <c r="S63" s="1"/>
      <c r="T63" s="1"/>
    </row>
    <row r="64" spans="1:20" ht="12.75" customHeight="1" x14ac:dyDescent="0.25">
      <c r="A64" s="1"/>
      <c r="B64" s="1"/>
      <c r="C64" s="1"/>
      <c r="D64" s="1"/>
      <c r="E64" s="1"/>
      <c r="F64" s="1"/>
      <c r="G64" s="1"/>
      <c r="H64" s="1"/>
      <c r="I64" s="1"/>
      <c r="J64" s="1"/>
      <c r="K64" s="1"/>
      <c r="L64" s="1"/>
      <c r="M64" s="1"/>
      <c r="N64" s="1"/>
      <c r="O64" s="1"/>
      <c r="P64" s="1"/>
      <c r="Q64" s="1"/>
      <c r="R64" s="1"/>
      <c r="S64" s="1"/>
      <c r="T64" s="1"/>
    </row>
    <row r="65" spans="1:20" ht="12.75" customHeight="1" x14ac:dyDescent="0.25">
      <c r="A65" s="1"/>
      <c r="B65" s="1"/>
      <c r="C65" s="1"/>
      <c r="D65" s="1"/>
      <c r="E65" s="1"/>
      <c r="F65" s="1"/>
      <c r="G65" s="1"/>
      <c r="H65" s="1"/>
      <c r="I65" s="1"/>
      <c r="J65" s="1"/>
      <c r="K65" s="1"/>
      <c r="L65" s="1"/>
      <c r="M65" s="1"/>
      <c r="N65" s="1"/>
      <c r="O65" s="1"/>
      <c r="P65" s="1"/>
      <c r="Q65" s="1"/>
      <c r="R65" s="1"/>
      <c r="S65" s="1"/>
      <c r="T65" s="1"/>
    </row>
    <row r="66" spans="1:20" ht="12.75" customHeight="1" x14ac:dyDescent="0.25">
      <c r="A66" s="1"/>
      <c r="B66" s="1"/>
      <c r="C66" s="1"/>
      <c r="D66" s="1"/>
      <c r="E66" s="1"/>
      <c r="F66" s="1"/>
      <c r="G66" s="1"/>
      <c r="H66" s="1"/>
      <c r="I66" s="1"/>
      <c r="J66" s="1"/>
      <c r="K66" s="1"/>
      <c r="L66" s="1"/>
      <c r="M66" s="1"/>
      <c r="N66" s="1"/>
      <c r="O66" s="1"/>
      <c r="P66" s="1"/>
      <c r="Q66" s="1"/>
      <c r="R66" s="1"/>
      <c r="S66" s="1"/>
      <c r="T66" s="1"/>
    </row>
    <row r="67" spans="1:20" ht="12.75" customHeight="1" x14ac:dyDescent="0.25">
      <c r="A67" s="1"/>
      <c r="B67" s="1"/>
      <c r="C67" s="1"/>
      <c r="D67" s="1"/>
      <c r="E67" s="1"/>
      <c r="F67" s="1"/>
      <c r="G67" s="1"/>
      <c r="H67" s="1"/>
      <c r="I67" s="1"/>
      <c r="J67" s="1"/>
      <c r="K67" s="1"/>
      <c r="L67" s="1"/>
      <c r="M67" s="1"/>
      <c r="N67" s="1"/>
      <c r="O67" s="1"/>
      <c r="P67" s="1"/>
      <c r="Q67" s="1"/>
      <c r="R67" s="1"/>
      <c r="S67" s="1"/>
      <c r="T67" s="1"/>
    </row>
    <row r="68" spans="1:20" ht="12.75" customHeight="1" x14ac:dyDescent="0.25">
      <c r="A68" s="1"/>
      <c r="B68" s="1"/>
      <c r="C68" s="1"/>
      <c r="D68" s="1"/>
      <c r="E68" s="1"/>
      <c r="F68" s="1"/>
      <c r="G68" s="1"/>
      <c r="H68" s="1"/>
      <c r="I68" s="1"/>
      <c r="J68" s="1"/>
      <c r="K68" s="1"/>
      <c r="L68" s="1"/>
      <c r="M68" s="1"/>
      <c r="N68" s="1"/>
      <c r="O68" s="1"/>
      <c r="P68" s="1"/>
      <c r="Q68" s="1"/>
      <c r="R68" s="1"/>
      <c r="S68" s="1"/>
      <c r="T68" s="1"/>
    </row>
    <row r="69" spans="1:20" ht="12.75" customHeight="1" x14ac:dyDescent="0.25">
      <c r="A69" s="1"/>
      <c r="B69" s="1"/>
      <c r="C69" s="1"/>
      <c r="D69" s="1"/>
      <c r="E69" s="1"/>
      <c r="F69" s="1"/>
      <c r="G69" s="1"/>
      <c r="H69" s="1"/>
      <c r="I69" s="1"/>
      <c r="J69" s="1"/>
      <c r="K69" s="1"/>
      <c r="L69" s="1"/>
      <c r="M69" s="1"/>
      <c r="N69" s="1"/>
      <c r="O69" s="1"/>
      <c r="P69" s="1"/>
      <c r="Q69" s="1"/>
      <c r="R69" s="1"/>
      <c r="S69" s="1"/>
      <c r="T69" s="1"/>
    </row>
    <row r="70" spans="1:20" ht="12.75" customHeight="1" x14ac:dyDescent="0.25">
      <c r="A70" s="1"/>
      <c r="B70" s="1"/>
      <c r="C70" s="1"/>
      <c r="D70" s="1"/>
      <c r="E70" s="1"/>
      <c r="F70" s="1"/>
      <c r="G70" s="1"/>
      <c r="H70" s="1"/>
      <c r="I70" s="1"/>
      <c r="J70" s="1"/>
      <c r="K70" s="1"/>
      <c r="L70" s="1"/>
      <c r="M70" s="1"/>
      <c r="N70" s="1"/>
      <c r="O70" s="1"/>
      <c r="P70" s="1"/>
      <c r="Q70" s="1"/>
      <c r="R70" s="1"/>
      <c r="S70" s="1"/>
      <c r="T70" s="1"/>
    </row>
    <row r="71" spans="1:20" ht="12.75" customHeight="1" x14ac:dyDescent="0.25">
      <c r="A71" s="1"/>
      <c r="B71" s="1"/>
      <c r="C71" s="1"/>
      <c r="D71" s="1"/>
      <c r="E71" s="1"/>
      <c r="F71" s="1"/>
      <c r="G71" s="1"/>
      <c r="H71" s="1"/>
      <c r="I71" s="1"/>
      <c r="J71" s="1"/>
      <c r="K71" s="1"/>
      <c r="L71" s="1"/>
      <c r="M71" s="1"/>
      <c r="N71" s="1"/>
      <c r="O71" s="1"/>
      <c r="P71" s="1"/>
      <c r="Q71" s="1"/>
      <c r="R71" s="1"/>
      <c r="S71" s="1"/>
      <c r="T71" s="1"/>
    </row>
    <row r="72" spans="1:20" ht="12.75" customHeight="1" x14ac:dyDescent="0.25">
      <c r="A72" s="1"/>
      <c r="B72" s="1"/>
      <c r="C72" s="1"/>
      <c r="D72" s="1"/>
      <c r="E72" s="1"/>
      <c r="F72" s="1"/>
      <c r="G72" s="1"/>
      <c r="H72" s="1"/>
      <c r="I72" s="1"/>
      <c r="J72" s="1"/>
      <c r="K72" s="1"/>
      <c r="L72" s="1"/>
      <c r="M72" s="1"/>
      <c r="N72" s="1"/>
      <c r="O72" s="1"/>
      <c r="P72" s="1"/>
      <c r="Q72" s="1"/>
      <c r="R72" s="1"/>
      <c r="S72" s="1"/>
      <c r="T72" s="1"/>
    </row>
    <row r="73" spans="1:20" ht="12.75" customHeight="1" x14ac:dyDescent="0.25">
      <c r="A73" s="1"/>
      <c r="B73" s="1"/>
      <c r="C73" s="1"/>
      <c r="D73" s="1"/>
      <c r="E73" s="1"/>
      <c r="F73" s="1"/>
      <c r="G73" s="1"/>
      <c r="H73" s="1"/>
      <c r="I73" s="1"/>
      <c r="J73" s="1"/>
      <c r="K73" s="1"/>
      <c r="L73" s="1"/>
      <c r="M73" s="1"/>
      <c r="N73" s="1"/>
      <c r="O73" s="1"/>
      <c r="P73" s="1"/>
      <c r="Q73" s="1"/>
      <c r="R73" s="1"/>
      <c r="S73" s="1"/>
      <c r="T73" s="1"/>
    </row>
    <row r="74" spans="1:20" ht="12.75" customHeight="1" x14ac:dyDescent="0.25">
      <c r="A74" s="1"/>
      <c r="B74" s="1"/>
      <c r="C74" s="1"/>
      <c r="D74" s="1"/>
      <c r="E74" s="1"/>
      <c r="F74" s="1"/>
      <c r="G74" s="1"/>
      <c r="H74" s="1"/>
      <c r="I74" s="1"/>
      <c r="J74" s="1"/>
      <c r="K74" s="1"/>
      <c r="L74" s="1"/>
      <c r="M74" s="1"/>
      <c r="N74" s="1"/>
      <c r="O74" s="1"/>
      <c r="P74" s="1"/>
      <c r="Q74" s="1"/>
      <c r="R74" s="1"/>
      <c r="S74" s="1"/>
      <c r="T74" s="1"/>
    </row>
    <row r="75" spans="1:20" ht="12.75" customHeight="1" x14ac:dyDescent="0.25">
      <c r="A75" s="1"/>
      <c r="B75" s="1"/>
      <c r="C75" s="1"/>
      <c r="D75" s="1"/>
      <c r="E75" s="1"/>
      <c r="F75" s="1"/>
      <c r="G75" s="1"/>
      <c r="H75" s="1"/>
      <c r="I75" s="1"/>
      <c r="J75" s="1"/>
      <c r="K75" s="1"/>
      <c r="L75" s="1"/>
      <c r="M75" s="1"/>
      <c r="N75" s="1"/>
      <c r="O75" s="1"/>
      <c r="P75" s="1"/>
      <c r="Q75" s="1"/>
      <c r="R75" s="1"/>
      <c r="S75" s="1"/>
      <c r="T75" s="1"/>
    </row>
    <row r="76" spans="1:20" ht="12.75" customHeight="1" x14ac:dyDescent="0.25">
      <c r="A76" s="1"/>
      <c r="B76" s="1"/>
      <c r="C76" s="1"/>
      <c r="D76" s="1"/>
      <c r="E76" s="1"/>
      <c r="F76" s="1"/>
      <c r="G76" s="1"/>
      <c r="H76" s="1"/>
      <c r="I76" s="1"/>
      <c r="J76" s="1"/>
      <c r="K76" s="1"/>
      <c r="L76" s="1"/>
      <c r="M76" s="1"/>
      <c r="N76" s="1"/>
      <c r="O76" s="1"/>
      <c r="P76" s="1"/>
      <c r="Q76" s="1"/>
      <c r="R76" s="1"/>
      <c r="S76" s="1"/>
      <c r="T76" s="1"/>
    </row>
    <row r="77" spans="1:20" ht="12.75" customHeight="1" x14ac:dyDescent="0.25">
      <c r="A77" s="1"/>
      <c r="B77" s="1"/>
      <c r="C77" s="1"/>
      <c r="D77" s="1"/>
      <c r="E77" s="1"/>
      <c r="F77" s="1"/>
      <c r="G77" s="1"/>
      <c r="H77" s="1"/>
      <c r="I77" s="1"/>
      <c r="J77" s="1"/>
      <c r="K77" s="1"/>
      <c r="L77" s="1"/>
      <c r="M77" s="1"/>
      <c r="N77" s="1"/>
      <c r="O77" s="1"/>
      <c r="P77" s="1"/>
      <c r="Q77" s="1"/>
      <c r="R77" s="1"/>
      <c r="S77" s="1"/>
      <c r="T77" s="1"/>
    </row>
    <row r="78" spans="1:20" ht="12.75" customHeight="1" x14ac:dyDescent="0.25">
      <c r="A78" s="1"/>
      <c r="B78" s="1"/>
      <c r="C78" s="1"/>
      <c r="D78" s="1"/>
      <c r="E78" s="1"/>
      <c r="F78" s="1"/>
      <c r="G78" s="1"/>
      <c r="H78" s="1"/>
      <c r="I78" s="1"/>
      <c r="J78" s="1"/>
      <c r="K78" s="1"/>
      <c r="L78" s="1"/>
      <c r="M78" s="1"/>
      <c r="N78" s="1"/>
      <c r="O78" s="1"/>
      <c r="P78" s="1"/>
      <c r="Q78" s="1"/>
      <c r="R78" s="1"/>
      <c r="S78" s="1"/>
      <c r="T78" s="1"/>
    </row>
    <row r="79" spans="1:20" ht="12.75" customHeight="1" x14ac:dyDescent="0.25">
      <c r="A79" s="1"/>
      <c r="B79" s="1"/>
      <c r="C79" s="1"/>
      <c r="D79" s="1"/>
      <c r="E79" s="1"/>
      <c r="F79" s="1"/>
      <c r="G79" s="1"/>
      <c r="H79" s="1"/>
      <c r="I79" s="1"/>
      <c r="J79" s="1"/>
      <c r="K79" s="1"/>
      <c r="L79" s="1"/>
      <c r="M79" s="1"/>
      <c r="N79" s="1"/>
      <c r="O79" s="1"/>
      <c r="P79" s="1"/>
      <c r="Q79" s="1"/>
      <c r="R79" s="1"/>
      <c r="S79" s="1"/>
      <c r="T79" s="1"/>
    </row>
    <row r="80" spans="1:20" ht="12.75" customHeight="1" x14ac:dyDescent="0.25">
      <c r="A80" s="1"/>
      <c r="B80" s="1"/>
      <c r="C80" s="1"/>
      <c r="D80" s="1"/>
      <c r="E80" s="1"/>
      <c r="F80" s="1"/>
      <c r="G80" s="1"/>
      <c r="H80" s="1"/>
      <c r="I80" s="1"/>
      <c r="J80" s="1"/>
      <c r="K80" s="1"/>
      <c r="L80" s="1"/>
      <c r="M80" s="1"/>
      <c r="N80" s="1"/>
      <c r="O80" s="1"/>
      <c r="P80" s="1"/>
      <c r="Q80" s="1"/>
      <c r="R80" s="1"/>
      <c r="S80" s="1"/>
      <c r="T80" s="1"/>
    </row>
    <row r="81" spans="1:20" ht="12.75" customHeight="1" x14ac:dyDescent="0.25">
      <c r="A81" s="1"/>
      <c r="B81" s="1"/>
      <c r="C81" s="1"/>
      <c r="D81" s="1"/>
      <c r="E81" s="1"/>
      <c r="F81" s="1"/>
      <c r="G81" s="1"/>
      <c r="H81" s="1"/>
      <c r="I81" s="1"/>
      <c r="J81" s="1"/>
      <c r="K81" s="1"/>
      <c r="L81" s="1"/>
      <c r="M81" s="1"/>
      <c r="N81" s="1"/>
      <c r="O81" s="1"/>
      <c r="P81" s="1"/>
      <c r="Q81" s="1"/>
      <c r="R81" s="1"/>
      <c r="S81" s="1"/>
      <c r="T81" s="1"/>
    </row>
    <row r="82" spans="1:20" ht="12.75" customHeight="1" x14ac:dyDescent="0.25">
      <c r="A82" s="1"/>
      <c r="B82" s="1"/>
      <c r="C82" s="1"/>
      <c r="D82" s="1"/>
      <c r="E82" s="1"/>
      <c r="F82" s="1"/>
      <c r="G82" s="1"/>
      <c r="H82" s="1"/>
      <c r="I82" s="1"/>
      <c r="J82" s="1"/>
      <c r="K82" s="1"/>
      <c r="L82" s="1"/>
      <c r="M82" s="1"/>
      <c r="N82" s="1"/>
      <c r="O82" s="1"/>
      <c r="P82" s="1"/>
      <c r="Q82" s="1"/>
      <c r="R82" s="1"/>
      <c r="S82" s="1"/>
      <c r="T82" s="1"/>
    </row>
    <row r="83" spans="1:20" ht="12.75" customHeight="1" x14ac:dyDescent="0.25">
      <c r="A83" s="1"/>
      <c r="B83" s="1"/>
      <c r="C83" s="1"/>
      <c r="D83" s="1"/>
      <c r="E83" s="1"/>
      <c r="F83" s="1"/>
      <c r="G83" s="1"/>
      <c r="H83" s="1"/>
      <c r="I83" s="1"/>
      <c r="J83" s="1"/>
      <c r="K83" s="1"/>
      <c r="L83" s="1"/>
      <c r="M83" s="1"/>
      <c r="N83" s="1"/>
      <c r="O83" s="1"/>
      <c r="P83" s="1"/>
      <c r="Q83" s="1"/>
      <c r="R83" s="1"/>
      <c r="S83" s="1"/>
      <c r="T83" s="1"/>
    </row>
    <row r="84" spans="1:20" ht="12.75" customHeight="1" x14ac:dyDescent="0.25">
      <c r="A84" s="1"/>
      <c r="B84" s="1"/>
      <c r="C84" s="1"/>
      <c r="D84" s="1"/>
      <c r="E84" s="1"/>
      <c r="F84" s="1"/>
      <c r="G84" s="1"/>
      <c r="H84" s="1"/>
      <c r="I84" s="1"/>
      <c r="J84" s="1"/>
      <c r="K84" s="1"/>
      <c r="L84" s="1"/>
      <c r="M84" s="1"/>
      <c r="N84" s="1"/>
      <c r="O84" s="1"/>
      <c r="P84" s="1"/>
      <c r="Q84" s="1"/>
      <c r="R84" s="1"/>
      <c r="S84" s="1"/>
      <c r="T84" s="1"/>
    </row>
    <row r="85" spans="1:20" ht="12.75" customHeight="1" x14ac:dyDescent="0.25">
      <c r="A85" s="1"/>
      <c r="B85" s="1"/>
      <c r="C85" s="1"/>
      <c r="D85" s="1"/>
      <c r="E85" s="1"/>
      <c r="F85" s="1"/>
      <c r="G85" s="1"/>
      <c r="H85" s="1"/>
      <c r="I85" s="1"/>
      <c r="J85" s="1"/>
      <c r="K85" s="1"/>
      <c r="L85" s="1"/>
      <c r="M85" s="1"/>
      <c r="N85" s="1"/>
      <c r="O85" s="1"/>
      <c r="P85" s="1"/>
      <c r="Q85" s="1"/>
      <c r="R85" s="1"/>
      <c r="S85" s="1"/>
      <c r="T85" s="1"/>
    </row>
    <row r="86" spans="1:20" ht="12.75" customHeight="1" x14ac:dyDescent="0.25">
      <c r="A86" s="1"/>
      <c r="B86" s="1"/>
      <c r="C86" s="1"/>
      <c r="D86" s="1"/>
      <c r="E86" s="1"/>
      <c r="F86" s="1"/>
      <c r="G86" s="1"/>
      <c r="H86" s="1"/>
      <c r="I86" s="1"/>
      <c r="J86" s="1"/>
      <c r="K86" s="1"/>
      <c r="L86" s="1"/>
      <c r="M86" s="1"/>
      <c r="N86" s="1"/>
      <c r="O86" s="1"/>
      <c r="P86" s="1"/>
      <c r="Q86" s="1"/>
      <c r="R86" s="1"/>
      <c r="S86" s="1"/>
      <c r="T86" s="1"/>
    </row>
    <row r="87" spans="1:20" ht="12.75" customHeight="1" x14ac:dyDescent="0.25">
      <c r="A87" s="1"/>
      <c r="B87" s="1"/>
      <c r="C87" s="1"/>
      <c r="D87" s="1"/>
      <c r="E87" s="1"/>
      <c r="F87" s="1"/>
      <c r="G87" s="1"/>
      <c r="H87" s="1"/>
      <c r="I87" s="1"/>
      <c r="J87" s="1"/>
      <c r="K87" s="1"/>
      <c r="L87" s="1"/>
      <c r="M87" s="1"/>
      <c r="N87" s="1"/>
      <c r="O87" s="1"/>
      <c r="P87" s="1"/>
      <c r="Q87" s="1"/>
      <c r="R87" s="1"/>
      <c r="S87" s="1"/>
      <c r="T87" s="1"/>
    </row>
    <row r="88" spans="1:20" ht="12.75" customHeight="1" x14ac:dyDescent="0.25">
      <c r="A88" s="1"/>
      <c r="B88" s="1"/>
      <c r="C88" s="1"/>
      <c r="D88" s="1"/>
      <c r="E88" s="1"/>
      <c r="F88" s="1"/>
      <c r="G88" s="1"/>
      <c r="H88" s="1"/>
      <c r="I88" s="1"/>
      <c r="J88" s="1"/>
      <c r="K88" s="1"/>
      <c r="L88" s="1"/>
      <c r="M88" s="1"/>
      <c r="N88" s="1"/>
      <c r="O88" s="1"/>
      <c r="P88" s="1"/>
      <c r="Q88" s="1"/>
      <c r="R88" s="1"/>
      <c r="S88" s="1"/>
      <c r="T88" s="1"/>
    </row>
    <row r="89" spans="1:20" ht="12.75" customHeight="1" x14ac:dyDescent="0.25">
      <c r="A89" s="1"/>
      <c r="B89" s="1"/>
      <c r="C89" s="1"/>
      <c r="D89" s="1"/>
      <c r="E89" s="1"/>
      <c r="F89" s="1"/>
      <c r="G89" s="1"/>
      <c r="H89" s="1"/>
      <c r="I89" s="1"/>
      <c r="J89" s="1"/>
      <c r="K89" s="1"/>
      <c r="L89" s="1"/>
      <c r="M89" s="1"/>
      <c r="N89" s="1"/>
      <c r="O89" s="1"/>
      <c r="P89" s="1"/>
      <c r="Q89" s="1"/>
      <c r="R89" s="1"/>
      <c r="S89" s="1"/>
      <c r="T89" s="1"/>
    </row>
    <row r="90" spans="1:20" ht="12.75" customHeight="1" x14ac:dyDescent="0.25">
      <c r="A90" s="1"/>
      <c r="B90" s="1"/>
      <c r="C90" s="1"/>
      <c r="D90" s="1"/>
      <c r="E90" s="1"/>
      <c r="F90" s="1"/>
      <c r="G90" s="1"/>
      <c r="H90" s="1"/>
      <c r="I90" s="1"/>
      <c r="J90" s="1"/>
      <c r="K90" s="1"/>
      <c r="L90" s="1"/>
      <c r="M90" s="1"/>
      <c r="N90" s="1"/>
      <c r="O90" s="1"/>
      <c r="P90" s="1"/>
      <c r="Q90" s="1"/>
      <c r="R90" s="1"/>
      <c r="S90" s="1"/>
      <c r="T90" s="1"/>
    </row>
    <row r="91" spans="1:20" ht="12.75" customHeight="1" x14ac:dyDescent="0.25">
      <c r="A91" s="1"/>
      <c r="B91" s="1"/>
      <c r="C91" s="1"/>
      <c r="D91" s="1"/>
      <c r="E91" s="1"/>
      <c r="F91" s="1"/>
      <c r="G91" s="1"/>
      <c r="H91" s="1"/>
      <c r="I91" s="1"/>
      <c r="J91" s="1"/>
      <c r="K91" s="1"/>
      <c r="L91" s="1"/>
      <c r="M91" s="1"/>
      <c r="N91" s="1"/>
      <c r="O91" s="1"/>
      <c r="P91" s="1"/>
      <c r="Q91" s="1"/>
      <c r="R91" s="1"/>
      <c r="S91" s="1"/>
      <c r="T91" s="1"/>
    </row>
    <row r="92" spans="1:20" ht="12.75" customHeight="1" x14ac:dyDescent="0.25">
      <c r="A92" s="1"/>
      <c r="B92" s="1"/>
      <c r="C92" s="1"/>
      <c r="D92" s="1"/>
      <c r="E92" s="1"/>
      <c r="F92" s="1"/>
      <c r="G92" s="1"/>
      <c r="H92" s="1"/>
      <c r="I92" s="1"/>
      <c r="J92" s="1"/>
      <c r="K92" s="1"/>
      <c r="L92" s="1"/>
      <c r="M92" s="1"/>
      <c r="N92" s="1"/>
      <c r="O92" s="1"/>
      <c r="P92" s="1"/>
      <c r="Q92" s="1"/>
      <c r="R92" s="1"/>
      <c r="S92" s="1"/>
      <c r="T92" s="1"/>
    </row>
    <row r="93" spans="1:20" ht="12.75" customHeight="1" x14ac:dyDescent="0.25">
      <c r="A93" s="1"/>
      <c r="B93" s="1"/>
      <c r="C93" s="1"/>
      <c r="D93" s="1"/>
      <c r="E93" s="1"/>
      <c r="F93" s="1"/>
      <c r="G93" s="1"/>
      <c r="H93" s="1"/>
      <c r="I93" s="1"/>
      <c r="J93" s="1"/>
      <c r="K93" s="1"/>
      <c r="L93" s="1"/>
      <c r="M93" s="1"/>
      <c r="N93" s="1"/>
      <c r="O93" s="1"/>
      <c r="P93" s="1"/>
      <c r="Q93" s="1"/>
      <c r="R93" s="1"/>
      <c r="S93" s="1"/>
      <c r="T93" s="1"/>
    </row>
    <row r="94" spans="1:20" ht="12.75" customHeight="1" x14ac:dyDescent="0.25">
      <c r="A94" s="1"/>
      <c r="B94" s="1"/>
      <c r="C94" s="1"/>
      <c r="D94" s="1"/>
      <c r="E94" s="1"/>
      <c r="F94" s="1"/>
      <c r="G94" s="1"/>
      <c r="H94" s="1"/>
      <c r="I94" s="1"/>
      <c r="J94" s="1"/>
      <c r="K94" s="1"/>
      <c r="L94" s="1"/>
      <c r="M94" s="1"/>
      <c r="N94" s="1"/>
      <c r="O94" s="1"/>
      <c r="P94" s="1"/>
      <c r="Q94" s="1"/>
      <c r="R94" s="1"/>
      <c r="S94" s="1"/>
      <c r="T94" s="1"/>
    </row>
    <row r="95" spans="1:20" ht="12.75" customHeight="1" x14ac:dyDescent="0.25">
      <c r="A95" s="1"/>
      <c r="B95" s="1"/>
      <c r="C95" s="1"/>
      <c r="D95" s="1"/>
      <c r="E95" s="1"/>
      <c r="F95" s="1"/>
      <c r="G95" s="1"/>
      <c r="H95" s="1"/>
      <c r="I95" s="1"/>
      <c r="J95" s="1"/>
      <c r="K95" s="1"/>
      <c r="L95" s="1"/>
      <c r="M95" s="1"/>
      <c r="N95" s="1"/>
      <c r="O95" s="1"/>
      <c r="P95" s="1"/>
      <c r="Q95" s="1"/>
      <c r="R95" s="1"/>
      <c r="S95" s="1"/>
      <c r="T95" s="1"/>
    </row>
    <row r="96" spans="1:20" ht="12.75" customHeight="1" x14ac:dyDescent="0.25">
      <c r="A96" s="1"/>
      <c r="B96" s="1"/>
      <c r="C96" s="1"/>
      <c r="D96" s="1"/>
      <c r="E96" s="1"/>
      <c r="F96" s="1"/>
      <c r="G96" s="1"/>
      <c r="H96" s="1"/>
      <c r="I96" s="1"/>
      <c r="J96" s="1"/>
      <c r="K96" s="1"/>
      <c r="L96" s="1"/>
      <c r="M96" s="1"/>
      <c r="N96" s="1"/>
      <c r="O96" s="1"/>
      <c r="P96" s="1"/>
      <c r="Q96" s="1"/>
      <c r="R96" s="1"/>
      <c r="S96" s="1"/>
      <c r="T96" s="1"/>
    </row>
    <row r="97" spans="1:20" ht="12.75" customHeight="1" x14ac:dyDescent="0.25">
      <c r="A97" s="1"/>
      <c r="B97" s="1"/>
      <c r="C97" s="1"/>
      <c r="D97" s="1"/>
      <c r="E97" s="1"/>
      <c r="F97" s="1"/>
      <c r="G97" s="1"/>
      <c r="H97" s="1"/>
      <c r="I97" s="1"/>
      <c r="J97" s="1"/>
      <c r="K97" s="1"/>
      <c r="L97" s="1"/>
      <c r="M97" s="1"/>
      <c r="N97" s="1"/>
      <c r="O97" s="1"/>
      <c r="P97" s="1"/>
      <c r="Q97" s="1"/>
      <c r="R97" s="1"/>
      <c r="S97" s="1"/>
      <c r="T97" s="1"/>
    </row>
    <row r="98" spans="1:20" ht="12.75" customHeight="1" x14ac:dyDescent="0.25">
      <c r="A98" s="1"/>
      <c r="B98" s="1"/>
      <c r="C98" s="1"/>
      <c r="D98" s="1"/>
      <c r="E98" s="1"/>
      <c r="F98" s="1"/>
      <c r="G98" s="1"/>
      <c r="H98" s="1"/>
      <c r="I98" s="1"/>
      <c r="J98" s="1"/>
      <c r="K98" s="1"/>
      <c r="L98" s="1"/>
      <c r="M98" s="1"/>
      <c r="N98" s="1"/>
      <c r="O98" s="1"/>
      <c r="P98" s="1"/>
      <c r="Q98" s="1"/>
      <c r="R98" s="1"/>
      <c r="S98" s="1"/>
      <c r="T98" s="1"/>
    </row>
    <row r="99" spans="1:20" ht="12.75" customHeight="1" x14ac:dyDescent="0.25">
      <c r="A99" s="1"/>
      <c r="B99" s="1"/>
      <c r="C99" s="1"/>
      <c r="D99" s="1"/>
      <c r="E99" s="1"/>
      <c r="F99" s="1"/>
      <c r="G99" s="1"/>
      <c r="H99" s="1"/>
      <c r="I99" s="1"/>
      <c r="J99" s="1"/>
      <c r="K99" s="1"/>
      <c r="L99" s="1"/>
      <c r="M99" s="1"/>
      <c r="N99" s="1"/>
      <c r="O99" s="1"/>
      <c r="P99" s="1"/>
      <c r="Q99" s="1"/>
      <c r="R99" s="1"/>
      <c r="S99" s="1"/>
      <c r="T99" s="1"/>
    </row>
    <row r="100" spans="1:20" ht="12.75" customHeight="1" x14ac:dyDescent="0.25">
      <c r="A100" s="1"/>
      <c r="B100" s="1"/>
      <c r="C100" s="1"/>
      <c r="D100" s="1"/>
      <c r="E100" s="1"/>
      <c r="F100" s="1"/>
      <c r="G100" s="1"/>
      <c r="H100" s="1"/>
      <c r="I100" s="1"/>
      <c r="J100" s="1"/>
      <c r="K100" s="1"/>
      <c r="L100" s="1"/>
      <c r="M100" s="1"/>
      <c r="N100" s="1"/>
      <c r="O100" s="1"/>
      <c r="P100" s="1"/>
      <c r="Q100" s="1"/>
      <c r="R100" s="1"/>
      <c r="S100" s="1"/>
      <c r="T100" s="1"/>
    </row>
    <row r="101" spans="1:20" ht="12.75" customHeight="1" x14ac:dyDescent="0.25">
      <c r="A101" s="1"/>
      <c r="B101" s="1"/>
      <c r="C101" s="1"/>
      <c r="D101" s="1"/>
      <c r="E101" s="1"/>
      <c r="F101" s="1"/>
      <c r="G101" s="1"/>
      <c r="H101" s="1"/>
      <c r="I101" s="1"/>
      <c r="J101" s="1"/>
      <c r="K101" s="1"/>
      <c r="L101" s="1"/>
      <c r="M101" s="1"/>
      <c r="N101" s="1"/>
      <c r="O101" s="1"/>
      <c r="P101" s="1"/>
      <c r="Q101" s="1"/>
      <c r="R101" s="1"/>
      <c r="S101" s="1"/>
      <c r="T101" s="1"/>
    </row>
    <row r="102" spans="1:20" ht="12.75" customHeight="1" x14ac:dyDescent="0.25">
      <c r="A102" s="1"/>
      <c r="B102" s="1"/>
      <c r="C102" s="1"/>
      <c r="D102" s="1"/>
      <c r="E102" s="1"/>
      <c r="F102" s="1"/>
      <c r="G102" s="1"/>
      <c r="H102" s="1"/>
      <c r="I102" s="1"/>
      <c r="J102" s="1"/>
      <c r="K102" s="1"/>
      <c r="L102" s="1"/>
      <c r="M102" s="1"/>
      <c r="N102" s="1"/>
      <c r="O102" s="1"/>
      <c r="P102" s="1"/>
      <c r="Q102" s="1"/>
      <c r="R102" s="1"/>
      <c r="S102" s="1"/>
      <c r="T102" s="1"/>
    </row>
    <row r="103" spans="1:20" ht="12.75" customHeight="1" x14ac:dyDescent="0.25">
      <c r="A103" s="1"/>
      <c r="B103" s="1"/>
      <c r="C103" s="1"/>
      <c r="D103" s="1"/>
      <c r="E103" s="1"/>
      <c r="F103" s="1"/>
      <c r="G103" s="1"/>
      <c r="H103" s="1"/>
      <c r="I103" s="1"/>
      <c r="J103" s="1"/>
      <c r="K103" s="1"/>
      <c r="L103" s="1"/>
      <c r="M103" s="1"/>
      <c r="N103" s="1"/>
      <c r="O103" s="1"/>
      <c r="P103" s="1"/>
      <c r="Q103" s="1"/>
      <c r="R103" s="1"/>
      <c r="S103" s="1"/>
      <c r="T103" s="1"/>
    </row>
    <row r="104" spans="1:20" ht="12.75" customHeight="1" x14ac:dyDescent="0.25">
      <c r="A104" s="1"/>
      <c r="B104" s="1"/>
      <c r="C104" s="1"/>
      <c r="D104" s="1"/>
      <c r="E104" s="1"/>
      <c r="F104" s="1"/>
      <c r="G104" s="1"/>
      <c r="H104" s="1"/>
      <c r="I104" s="1"/>
      <c r="J104" s="1"/>
      <c r="K104" s="1"/>
      <c r="L104" s="1"/>
      <c r="M104" s="1"/>
      <c r="N104" s="1"/>
      <c r="O104" s="1"/>
      <c r="P104" s="1"/>
      <c r="Q104" s="1"/>
      <c r="R104" s="1"/>
      <c r="S104" s="1"/>
      <c r="T104" s="1"/>
    </row>
    <row r="105" spans="1:20" ht="12.75" customHeight="1" x14ac:dyDescent="0.25">
      <c r="A105" s="1"/>
      <c r="B105" s="1"/>
      <c r="C105" s="1"/>
      <c r="D105" s="1"/>
      <c r="E105" s="1"/>
      <c r="F105" s="1"/>
      <c r="G105" s="1"/>
      <c r="H105" s="1"/>
      <c r="I105" s="1"/>
      <c r="J105" s="1"/>
      <c r="K105" s="1"/>
      <c r="L105" s="1"/>
      <c r="M105" s="1"/>
      <c r="N105" s="1"/>
      <c r="O105" s="1"/>
      <c r="P105" s="1"/>
      <c r="Q105" s="1"/>
      <c r="R105" s="1"/>
      <c r="S105" s="1"/>
      <c r="T105" s="1"/>
    </row>
    <row r="106" spans="1:20" ht="12.75" customHeight="1" x14ac:dyDescent="0.25">
      <c r="A106" s="1"/>
      <c r="B106" s="1"/>
      <c r="C106" s="1"/>
      <c r="D106" s="1"/>
      <c r="E106" s="1"/>
      <c r="F106" s="1"/>
      <c r="G106" s="1"/>
      <c r="H106" s="1"/>
      <c r="I106" s="1"/>
      <c r="J106" s="1"/>
      <c r="K106" s="1"/>
      <c r="L106" s="1"/>
      <c r="M106" s="1"/>
      <c r="N106" s="1"/>
      <c r="O106" s="1"/>
      <c r="P106" s="1"/>
      <c r="Q106" s="1"/>
      <c r="R106" s="1"/>
      <c r="S106" s="1"/>
      <c r="T106" s="1"/>
    </row>
    <row r="107" spans="1:20" ht="12.75" customHeight="1" x14ac:dyDescent="0.25">
      <c r="A107" s="1"/>
      <c r="B107" s="1"/>
      <c r="C107" s="1"/>
      <c r="D107" s="1"/>
      <c r="E107" s="1"/>
      <c r="F107" s="1"/>
      <c r="G107" s="1"/>
      <c r="H107" s="1"/>
      <c r="I107" s="1"/>
      <c r="J107" s="1"/>
      <c r="K107" s="1"/>
      <c r="L107" s="1"/>
      <c r="M107" s="1"/>
      <c r="N107" s="1"/>
      <c r="O107" s="1"/>
      <c r="P107" s="1"/>
      <c r="Q107" s="1"/>
      <c r="R107" s="1"/>
      <c r="S107" s="1"/>
      <c r="T107" s="1"/>
    </row>
    <row r="108" spans="1:20" ht="12.75" customHeight="1" x14ac:dyDescent="0.25">
      <c r="A108" s="1"/>
      <c r="B108" s="1"/>
      <c r="C108" s="1"/>
      <c r="D108" s="1"/>
      <c r="E108" s="1"/>
      <c r="F108" s="1"/>
      <c r="G108" s="1"/>
      <c r="H108" s="1"/>
      <c r="I108" s="1"/>
      <c r="J108" s="1"/>
      <c r="K108" s="1"/>
      <c r="L108" s="1"/>
      <c r="M108" s="1"/>
      <c r="N108" s="1"/>
      <c r="O108" s="1"/>
      <c r="P108" s="1"/>
      <c r="Q108" s="1"/>
      <c r="R108" s="1"/>
      <c r="S108" s="1"/>
      <c r="T108" s="1"/>
    </row>
    <row r="109" spans="1:20" ht="12.75" customHeight="1" x14ac:dyDescent="0.25">
      <c r="A109" s="1"/>
      <c r="B109" s="1"/>
      <c r="C109" s="1"/>
      <c r="D109" s="1"/>
      <c r="E109" s="1"/>
      <c r="F109" s="1"/>
      <c r="G109" s="1"/>
      <c r="H109" s="1"/>
      <c r="I109" s="1"/>
      <c r="J109" s="1"/>
      <c r="K109" s="1"/>
      <c r="L109" s="1"/>
      <c r="M109" s="1"/>
      <c r="N109" s="1"/>
      <c r="O109" s="1"/>
      <c r="P109" s="1"/>
      <c r="Q109" s="1"/>
      <c r="R109" s="1"/>
      <c r="S109" s="1"/>
      <c r="T109" s="1"/>
    </row>
    <row r="110" spans="1:20" ht="12.75" customHeight="1" x14ac:dyDescent="0.25">
      <c r="A110" s="1"/>
      <c r="B110" s="1"/>
      <c r="C110" s="1"/>
      <c r="D110" s="1"/>
      <c r="E110" s="1"/>
      <c r="F110" s="1"/>
      <c r="G110" s="1"/>
      <c r="H110" s="1"/>
      <c r="I110" s="1"/>
      <c r="J110" s="1"/>
      <c r="K110" s="1"/>
      <c r="L110" s="1"/>
      <c r="M110" s="1"/>
      <c r="N110" s="1"/>
      <c r="O110" s="1"/>
      <c r="P110" s="1"/>
      <c r="Q110" s="1"/>
      <c r="R110" s="1"/>
      <c r="S110" s="1"/>
      <c r="T110" s="1"/>
    </row>
    <row r="111" spans="1:20" ht="12.75" customHeight="1" x14ac:dyDescent="0.25">
      <c r="A111" s="1"/>
      <c r="B111" s="1"/>
      <c r="C111" s="1"/>
      <c r="D111" s="1"/>
      <c r="E111" s="1"/>
      <c r="F111" s="1"/>
      <c r="G111" s="1"/>
      <c r="H111" s="1"/>
      <c r="I111" s="1"/>
      <c r="J111" s="1"/>
      <c r="K111" s="1"/>
      <c r="L111" s="1"/>
      <c r="M111" s="1"/>
      <c r="N111" s="1"/>
      <c r="O111" s="1"/>
      <c r="P111" s="1"/>
      <c r="Q111" s="1"/>
      <c r="R111" s="1"/>
      <c r="S111" s="1"/>
      <c r="T111" s="1"/>
    </row>
    <row r="112" spans="1:20" ht="12.75" customHeight="1" x14ac:dyDescent="0.25">
      <c r="A112" s="1"/>
      <c r="B112" s="1"/>
      <c r="C112" s="1"/>
      <c r="D112" s="1"/>
      <c r="E112" s="1"/>
      <c r="F112" s="1"/>
      <c r="G112" s="1"/>
      <c r="H112" s="1"/>
      <c r="I112" s="1"/>
      <c r="J112" s="1"/>
      <c r="K112" s="1"/>
      <c r="L112" s="1"/>
      <c r="M112" s="1"/>
      <c r="N112" s="1"/>
      <c r="O112" s="1"/>
      <c r="P112" s="1"/>
      <c r="Q112" s="1"/>
      <c r="R112" s="1"/>
      <c r="S112" s="1"/>
      <c r="T112" s="1"/>
    </row>
    <row r="113" spans="1:20" ht="12.75" customHeight="1" x14ac:dyDescent="0.25">
      <c r="A113" s="1"/>
      <c r="B113" s="1"/>
      <c r="C113" s="1"/>
      <c r="D113" s="1"/>
      <c r="E113" s="1"/>
      <c r="F113" s="1"/>
      <c r="G113" s="1"/>
      <c r="H113" s="1"/>
      <c r="I113" s="1"/>
      <c r="J113" s="1"/>
      <c r="K113" s="1"/>
      <c r="L113" s="1"/>
      <c r="M113" s="1"/>
      <c r="N113" s="1"/>
      <c r="O113" s="1"/>
      <c r="P113" s="1"/>
      <c r="Q113" s="1"/>
      <c r="R113" s="1"/>
      <c r="S113" s="1"/>
      <c r="T113" s="1"/>
    </row>
    <row r="114" spans="1:20" ht="12.75" customHeight="1" x14ac:dyDescent="0.25">
      <c r="A114" s="1"/>
      <c r="B114" s="1"/>
      <c r="C114" s="1"/>
      <c r="D114" s="1"/>
      <c r="E114" s="1"/>
      <c r="F114" s="1"/>
      <c r="G114" s="1"/>
      <c r="H114" s="1"/>
      <c r="I114" s="1"/>
      <c r="J114" s="1"/>
      <c r="K114" s="1"/>
      <c r="L114" s="1"/>
      <c r="M114" s="1"/>
      <c r="N114" s="1"/>
      <c r="O114" s="1"/>
      <c r="P114" s="1"/>
      <c r="Q114" s="1"/>
      <c r="R114" s="1"/>
      <c r="S114" s="1"/>
      <c r="T114" s="1"/>
    </row>
    <row r="115" spans="1:20" ht="12.75" customHeight="1" x14ac:dyDescent="0.25">
      <c r="A115" s="1"/>
      <c r="B115" s="1"/>
      <c r="C115" s="1"/>
      <c r="D115" s="1"/>
      <c r="E115" s="1"/>
      <c r="F115" s="1"/>
      <c r="G115" s="1"/>
      <c r="H115" s="1"/>
      <c r="I115" s="1"/>
      <c r="J115" s="1"/>
      <c r="K115" s="1"/>
      <c r="L115" s="1"/>
      <c r="M115" s="1"/>
      <c r="N115" s="1"/>
      <c r="O115" s="1"/>
      <c r="P115" s="1"/>
      <c r="Q115" s="1"/>
      <c r="R115" s="1"/>
      <c r="S115" s="1"/>
      <c r="T115" s="1"/>
    </row>
    <row r="116" spans="1:20" ht="12.75" customHeight="1" x14ac:dyDescent="0.25">
      <c r="A116" s="1"/>
      <c r="B116" s="1"/>
      <c r="C116" s="1"/>
      <c r="D116" s="1"/>
      <c r="E116" s="1"/>
      <c r="F116" s="1"/>
      <c r="G116" s="1"/>
      <c r="H116" s="1"/>
      <c r="I116" s="1"/>
      <c r="J116" s="1"/>
      <c r="K116" s="1"/>
      <c r="L116" s="1"/>
      <c r="M116" s="1"/>
      <c r="N116" s="1"/>
      <c r="O116" s="1"/>
      <c r="P116" s="1"/>
      <c r="Q116" s="1"/>
      <c r="R116" s="1"/>
      <c r="S116" s="1"/>
      <c r="T116" s="1"/>
    </row>
    <row r="117" spans="1:20" ht="12.75" customHeight="1" x14ac:dyDescent="0.25">
      <c r="A117" s="1"/>
      <c r="B117" s="1"/>
      <c r="C117" s="1"/>
      <c r="D117" s="1"/>
      <c r="E117" s="1"/>
      <c r="F117" s="1"/>
      <c r="G117" s="1"/>
      <c r="H117" s="1"/>
      <c r="I117" s="1"/>
      <c r="J117" s="1"/>
      <c r="K117" s="1"/>
      <c r="L117" s="1"/>
      <c r="M117" s="1"/>
      <c r="N117" s="1"/>
      <c r="O117" s="1"/>
      <c r="P117" s="1"/>
      <c r="Q117" s="1"/>
      <c r="R117" s="1"/>
      <c r="S117" s="1"/>
      <c r="T117" s="1"/>
    </row>
    <row r="118" spans="1:20" ht="12.75" customHeight="1" x14ac:dyDescent="0.25">
      <c r="A118" s="1"/>
      <c r="B118" s="1"/>
      <c r="C118" s="1"/>
      <c r="D118" s="1"/>
      <c r="E118" s="1"/>
      <c r="F118" s="1"/>
      <c r="G118" s="1"/>
      <c r="H118" s="1"/>
      <c r="I118" s="1"/>
      <c r="J118" s="1"/>
      <c r="K118" s="1"/>
      <c r="L118" s="1"/>
      <c r="M118" s="1"/>
      <c r="N118" s="1"/>
      <c r="O118" s="1"/>
      <c r="P118" s="1"/>
      <c r="Q118" s="1"/>
      <c r="R118" s="1"/>
      <c r="S118" s="1"/>
      <c r="T118" s="1"/>
    </row>
    <row r="119" spans="1:20" ht="12.75" customHeight="1" x14ac:dyDescent="0.25">
      <c r="A119" s="1"/>
      <c r="B119" s="1"/>
      <c r="C119" s="1"/>
      <c r="D119" s="1"/>
      <c r="E119" s="1"/>
      <c r="F119" s="1"/>
      <c r="G119" s="1"/>
      <c r="H119" s="1"/>
      <c r="I119" s="1"/>
      <c r="J119" s="1"/>
      <c r="K119" s="1"/>
      <c r="L119" s="1"/>
      <c r="M119" s="1"/>
      <c r="N119" s="1"/>
      <c r="O119" s="1"/>
      <c r="P119" s="1"/>
      <c r="Q119" s="1"/>
      <c r="R119" s="1"/>
      <c r="S119" s="1"/>
      <c r="T119" s="1"/>
    </row>
    <row r="120" spans="1:20" ht="12.75" customHeight="1" x14ac:dyDescent="0.25">
      <c r="A120" s="1"/>
      <c r="B120" s="1"/>
      <c r="C120" s="1"/>
      <c r="D120" s="1"/>
      <c r="E120" s="1"/>
      <c r="F120" s="1"/>
      <c r="G120" s="1"/>
      <c r="H120" s="1"/>
      <c r="I120" s="1"/>
      <c r="J120" s="1"/>
      <c r="K120" s="1"/>
      <c r="L120" s="1"/>
      <c r="M120" s="1"/>
      <c r="N120" s="1"/>
      <c r="O120" s="1"/>
      <c r="P120" s="1"/>
      <c r="Q120" s="1"/>
      <c r="R120" s="1"/>
      <c r="S120" s="1"/>
      <c r="T120" s="1"/>
    </row>
    <row r="121" spans="1:20" ht="12.75" customHeight="1" x14ac:dyDescent="0.25">
      <c r="A121" s="1"/>
      <c r="B121" s="1"/>
      <c r="C121" s="1"/>
      <c r="D121" s="1"/>
      <c r="E121" s="1"/>
      <c r="F121" s="1"/>
      <c r="G121" s="1"/>
      <c r="H121" s="1"/>
      <c r="I121" s="1"/>
      <c r="J121" s="1"/>
      <c r="K121" s="1"/>
      <c r="L121" s="1"/>
      <c r="M121" s="1"/>
      <c r="N121" s="1"/>
      <c r="O121" s="1"/>
      <c r="P121" s="1"/>
      <c r="Q121" s="1"/>
      <c r="R121" s="1"/>
      <c r="S121" s="1"/>
      <c r="T121" s="1"/>
    </row>
    <row r="122" spans="1:20" ht="12.75" customHeight="1" x14ac:dyDescent="0.25">
      <c r="A122" s="1"/>
      <c r="B122" s="1"/>
      <c r="C122" s="1"/>
      <c r="D122" s="1"/>
      <c r="E122" s="1"/>
      <c r="F122" s="1"/>
      <c r="G122" s="1"/>
      <c r="H122" s="1"/>
      <c r="I122" s="1"/>
      <c r="J122" s="1"/>
      <c r="K122" s="1"/>
      <c r="L122" s="1"/>
      <c r="M122" s="1"/>
      <c r="N122" s="1"/>
      <c r="O122" s="1"/>
      <c r="P122" s="1"/>
      <c r="Q122" s="1"/>
      <c r="R122" s="1"/>
      <c r="S122" s="1"/>
      <c r="T122" s="1"/>
    </row>
    <row r="123" spans="1:20" ht="12.75" customHeight="1" x14ac:dyDescent="0.25">
      <c r="A123" s="1"/>
      <c r="B123" s="1"/>
      <c r="C123" s="1"/>
      <c r="D123" s="1"/>
      <c r="E123" s="1"/>
      <c r="F123" s="1"/>
      <c r="G123" s="1"/>
      <c r="H123" s="1"/>
      <c r="I123" s="1"/>
      <c r="J123" s="1"/>
      <c r="K123" s="1"/>
      <c r="L123" s="1"/>
      <c r="M123" s="1"/>
      <c r="N123" s="1"/>
      <c r="O123" s="1"/>
      <c r="P123" s="1"/>
      <c r="Q123" s="1"/>
      <c r="R123" s="1"/>
      <c r="S123" s="1"/>
      <c r="T123" s="1"/>
    </row>
    <row r="124" spans="1:20" ht="12.75" customHeight="1" x14ac:dyDescent="0.25">
      <c r="A124" s="1"/>
      <c r="B124" s="1"/>
      <c r="C124" s="1"/>
      <c r="D124" s="1"/>
      <c r="E124" s="1"/>
      <c r="F124" s="1"/>
      <c r="G124" s="1"/>
      <c r="H124" s="1"/>
      <c r="I124" s="1"/>
      <c r="J124" s="1"/>
      <c r="K124" s="1"/>
      <c r="L124" s="1"/>
      <c r="M124" s="1"/>
      <c r="N124" s="1"/>
      <c r="O124" s="1"/>
      <c r="P124" s="1"/>
      <c r="Q124" s="1"/>
      <c r="R124" s="1"/>
      <c r="S124" s="1"/>
      <c r="T124" s="1"/>
    </row>
    <row r="125" spans="1:20" ht="12.75" customHeight="1" x14ac:dyDescent="0.25">
      <c r="A125" s="1"/>
      <c r="B125" s="1"/>
      <c r="C125" s="1"/>
      <c r="D125" s="1"/>
      <c r="E125" s="1"/>
      <c r="F125" s="1"/>
      <c r="G125" s="1"/>
      <c r="H125" s="1"/>
      <c r="I125" s="1"/>
      <c r="J125" s="1"/>
      <c r="K125" s="1"/>
      <c r="L125" s="1"/>
      <c r="M125" s="1"/>
      <c r="N125" s="1"/>
      <c r="O125" s="1"/>
      <c r="P125" s="1"/>
      <c r="Q125" s="1"/>
      <c r="R125" s="1"/>
      <c r="S125" s="1"/>
      <c r="T125" s="1"/>
    </row>
    <row r="126" spans="1:20" ht="12.75" customHeight="1" x14ac:dyDescent="0.25">
      <c r="A126" s="1"/>
      <c r="B126" s="1"/>
      <c r="C126" s="1"/>
      <c r="D126" s="1"/>
      <c r="E126" s="1"/>
      <c r="F126" s="1"/>
      <c r="G126" s="1"/>
      <c r="H126" s="1"/>
      <c r="I126" s="1"/>
      <c r="J126" s="1"/>
      <c r="K126" s="1"/>
      <c r="L126" s="1"/>
      <c r="M126" s="1"/>
      <c r="N126" s="1"/>
      <c r="O126" s="1"/>
      <c r="P126" s="1"/>
      <c r="Q126" s="1"/>
      <c r="R126" s="1"/>
      <c r="S126" s="1"/>
      <c r="T126" s="1"/>
    </row>
    <row r="127" spans="1:20" ht="12.75" customHeight="1" x14ac:dyDescent="0.25">
      <c r="A127" s="1"/>
      <c r="B127" s="1"/>
      <c r="C127" s="1"/>
      <c r="D127" s="1"/>
      <c r="E127" s="1"/>
      <c r="F127" s="1"/>
      <c r="G127" s="1"/>
      <c r="H127" s="1"/>
      <c r="I127" s="1"/>
      <c r="J127" s="1"/>
      <c r="K127" s="1"/>
      <c r="L127" s="1"/>
      <c r="M127" s="1"/>
      <c r="N127" s="1"/>
      <c r="O127" s="1"/>
      <c r="P127" s="1"/>
      <c r="Q127" s="1"/>
      <c r="R127" s="1"/>
      <c r="S127" s="1"/>
      <c r="T127" s="1"/>
    </row>
    <row r="128" spans="1:20" ht="12.75" customHeight="1" x14ac:dyDescent="0.25">
      <c r="A128" s="1"/>
      <c r="B128" s="1"/>
      <c r="C128" s="1"/>
      <c r="D128" s="1"/>
      <c r="E128" s="1"/>
      <c r="F128" s="1"/>
      <c r="G128" s="1"/>
      <c r="H128" s="1"/>
      <c r="I128" s="1"/>
      <c r="J128" s="1"/>
      <c r="K128" s="1"/>
      <c r="L128" s="1"/>
      <c r="M128" s="1"/>
      <c r="N128" s="1"/>
      <c r="O128" s="1"/>
      <c r="P128" s="1"/>
      <c r="Q128" s="1"/>
      <c r="R128" s="1"/>
      <c r="S128" s="1"/>
      <c r="T128" s="1"/>
    </row>
    <row r="129" spans="1:20" ht="12.75" customHeight="1" x14ac:dyDescent="0.25">
      <c r="A129" s="1"/>
      <c r="B129" s="1"/>
      <c r="C129" s="1"/>
      <c r="D129" s="1"/>
      <c r="E129" s="1"/>
      <c r="F129" s="1"/>
      <c r="G129" s="1"/>
      <c r="H129" s="1"/>
      <c r="I129" s="1"/>
      <c r="J129" s="1"/>
      <c r="K129" s="1"/>
      <c r="L129" s="1"/>
      <c r="M129" s="1"/>
      <c r="N129" s="1"/>
      <c r="O129" s="1"/>
      <c r="P129" s="1"/>
      <c r="Q129" s="1"/>
      <c r="R129" s="1"/>
      <c r="S129" s="1"/>
      <c r="T129" s="1"/>
    </row>
    <row r="130" spans="1:20" ht="12.75" customHeight="1" x14ac:dyDescent="0.25">
      <c r="A130" s="1"/>
      <c r="B130" s="1"/>
      <c r="C130" s="1"/>
      <c r="D130" s="1"/>
      <c r="E130" s="1"/>
      <c r="F130" s="1"/>
      <c r="G130" s="1"/>
      <c r="H130" s="1"/>
      <c r="I130" s="1"/>
      <c r="J130" s="1"/>
      <c r="K130" s="1"/>
      <c r="L130" s="1"/>
      <c r="M130" s="1"/>
      <c r="N130" s="1"/>
      <c r="O130" s="1"/>
      <c r="P130" s="1"/>
      <c r="Q130" s="1"/>
      <c r="R130" s="1"/>
      <c r="S130" s="1"/>
      <c r="T130" s="1"/>
    </row>
    <row r="131" spans="1:20" ht="12.75" customHeight="1" x14ac:dyDescent="0.25">
      <c r="A131" s="1"/>
      <c r="B131" s="1"/>
      <c r="C131" s="1"/>
      <c r="D131" s="1"/>
      <c r="E131" s="1"/>
      <c r="F131" s="1"/>
      <c r="G131" s="1"/>
      <c r="H131" s="1"/>
      <c r="I131" s="1"/>
      <c r="J131" s="1"/>
      <c r="K131" s="1"/>
      <c r="L131" s="1"/>
      <c r="M131" s="1"/>
      <c r="N131" s="1"/>
      <c r="O131" s="1"/>
      <c r="P131" s="1"/>
      <c r="Q131" s="1"/>
      <c r="R131" s="1"/>
      <c r="S131" s="1"/>
      <c r="T131" s="1"/>
    </row>
    <row r="132" spans="1:20" ht="12.75" customHeight="1" x14ac:dyDescent="0.25">
      <c r="A132" s="1"/>
      <c r="B132" s="1"/>
      <c r="C132" s="1"/>
      <c r="D132" s="1"/>
      <c r="E132" s="1"/>
      <c r="F132" s="1"/>
      <c r="G132" s="1"/>
      <c r="H132" s="1"/>
      <c r="I132" s="1"/>
      <c r="J132" s="1"/>
      <c r="K132" s="1"/>
      <c r="L132" s="1"/>
      <c r="M132" s="1"/>
      <c r="N132" s="1"/>
      <c r="O132" s="1"/>
      <c r="P132" s="1"/>
      <c r="Q132" s="1"/>
      <c r="R132" s="1"/>
      <c r="S132" s="1"/>
      <c r="T132" s="1"/>
    </row>
    <row r="133" spans="1:20" ht="12.75" customHeight="1" x14ac:dyDescent="0.25">
      <c r="A133" s="1"/>
      <c r="B133" s="1"/>
      <c r="C133" s="1"/>
      <c r="D133" s="1"/>
      <c r="E133" s="1"/>
      <c r="F133" s="1"/>
      <c r="G133" s="1"/>
      <c r="H133" s="1"/>
      <c r="I133" s="1"/>
      <c r="J133" s="1"/>
      <c r="K133" s="1"/>
      <c r="L133" s="1"/>
      <c r="M133" s="1"/>
      <c r="N133" s="1"/>
      <c r="O133" s="1"/>
      <c r="P133" s="1"/>
      <c r="Q133" s="1"/>
      <c r="R133" s="1"/>
      <c r="S133" s="1"/>
      <c r="T133" s="1"/>
    </row>
    <row r="134" spans="1:20" ht="12.75" customHeight="1" x14ac:dyDescent="0.25">
      <c r="A134" s="1"/>
      <c r="B134" s="1"/>
      <c r="C134" s="1"/>
      <c r="D134" s="1"/>
      <c r="E134" s="1"/>
      <c r="F134" s="1"/>
      <c r="G134" s="1"/>
      <c r="H134" s="1"/>
      <c r="I134" s="1"/>
      <c r="J134" s="1"/>
      <c r="K134" s="1"/>
      <c r="L134" s="1"/>
      <c r="M134" s="1"/>
      <c r="N134" s="1"/>
      <c r="O134" s="1"/>
      <c r="P134" s="1"/>
      <c r="Q134" s="1"/>
      <c r="R134" s="1"/>
      <c r="S134" s="1"/>
      <c r="T134" s="1"/>
    </row>
    <row r="135" spans="1:20" ht="12.75" customHeight="1" x14ac:dyDescent="0.25">
      <c r="A135" s="1"/>
      <c r="B135" s="1"/>
      <c r="C135" s="1"/>
      <c r="D135" s="1"/>
      <c r="E135" s="1"/>
      <c r="F135" s="1"/>
      <c r="G135" s="1"/>
      <c r="H135" s="1"/>
      <c r="I135" s="1"/>
      <c r="J135" s="1"/>
      <c r="K135" s="1"/>
      <c r="L135" s="1"/>
      <c r="M135" s="1"/>
      <c r="N135" s="1"/>
      <c r="O135" s="1"/>
      <c r="P135" s="1"/>
      <c r="Q135" s="1"/>
      <c r="R135" s="1"/>
      <c r="S135" s="1"/>
      <c r="T135" s="1"/>
    </row>
    <row r="136" spans="1:20" ht="12.75" customHeight="1" x14ac:dyDescent="0.25">
      <c r="A136" s="1"/>
      <c r="B136" s="1"/>
      <c r="C136" s="1"/>
      <c r="D136" s="1"/>
      <c r="E136" s="1"/>
      <c r="F136" s="1"/>
      <c r="G136" s="1"/>
      <c r="H136" s="1"/>
      <c r="I136" s="1"/>
      <c r="J136" s="1"/>
      <c r="K136" s="1"/>
      <c r="L136" s="1"/>
      <c r="M136" s="1"/>
      <c r="N136" s="1"/>
      <c r="O136" s="1"/>
      <c r="P136" s="1"/>
      <c r="Q136" s="1"/>
      <c r="R136" s="1"/>
      <c r="S136" s="1"/>
      <c r="T136" s="1"/>
    </row>
    <row r="137" spans="1:20" ht="12.75" customHeight="1" x14ac:dyDescent="0.25">
      <c r="A137" s="1"/>
      <c r="B137" s="1"/>
      <c r="C137" s="1"/>
      <c r="D137" s="1"/>
      <c r="E137" s="1"/>
      <c r="F137" s="1"/>
      <c r="G137" s="1"/>
      <c r="H137" s="1"/>
      <c r="I137" s="1"/>
      <c r="J137" s="1"/>
      <c r="K137" s="1"/>
      <c r="L137" s="1"/>
      <c r="M137" s="1"/>
      <c r="N137" s="1"/>
      <c r="O137" s="1"/>
      <c r="P137" s="1"/>
      <c r="Q137" s="1"/>
      <c r="R137" s="1"/>
      <c r="S137" s="1"/>
      <c r="T137" s="1"/>
    </row>
    <row r="138" spans="1:20" ht="12.75" customHeight="1" x14ac:dyDescent="0.25">
      <c r="A138" s="1"/>
      <c r="B138" s="1"/>
      <c r="C138" s="1"/>
      <c r="D138" s="1"/>
      <c r="E138" s="1"/>
      <c r="F138" s="1"/>
      <c r="G138" s="1"/>
      <c r="H138" s="1"/>
      <c r="I138" s="1"/>
      <c r="J138" s="1"/>
      <c r="K138" s="1"/>
      <c r="L138" s="1"/>
      <c r="M138" s="1"/>
      <c r="N138" s="1"/>
      <c r="O138" s="1"/>
      <c r="P138" s="1"/>
      <c r="Q138" s="1"/>
      <c r="R138" s="1"/>
      <c r="S138" s="1"/>
      <c r="T138" s="1"/>
    </row>
    <row r="139" spans="1:20" ht="12.75" customHeight="1" x14ac:dyDescent="0.25">
      <c r="A139" s="1"/>
      <c r="B139" s="1"/>
      <c r="C139" s="1"/>
      <c r="D139" s="1"/>
      <c r="E139" s="1"/>
      <c r="F139" s="1"/>
      <c r="G139" s="1"/>
      <c r="H139" s="1"/>
      <c r="I139" s="1"/>
      <c r="J139" s="1"/>
      <c r="K139" s="1"/>
      <c r="L139" s="1"/>
      <c r="M139" s="1"/>
      <c r="N139" s="1"/>
      <c r="O139" s="1"/>
      <c r="P139" s="1"/>
      <c r="Q139" s="1"/>
      <c r="R139" s="1"/>
      <c r="S139" s="1"/>
      <c r="T139" s="1"/>
    </row>
    <row r="140" spans="1:20" ht="12.75" customHeight="1" x14ac:dyDescent="0.25">
      <c r="A140" s="1"/>
      <c r="B140" s="1"/>
      <c r="C140" s="1"/>
      <c r="D140" s="1"/>
      <c r="E140" s="1"/>
      <c r="F140" s="1"/>
      <c r="G140" s="1"/>
      <c r="H140" s="1"/>
      <c r="I140" s="1"/>
      <c r="J140" s="1"/>
      <c r="K140" s="1"/>
      <c r="L140" s="1"/>
      <c r="M140" s="1"/>
      <c r="N140" s="1"/>
      <c r="O140" s="1"/>
      <c r="P140" s="1"/>
      <c r="Q140" s="1"/>
      <c r="R140" s="1"/>
      <c r="S140" s="1"/>
      <c r="T140" s="1"/>
    </row>
    <row r="141" spans="1:20" ht="12.75" customHeight="1" x14ac:dyDescent="0.25">
      <c r="A141" s="1"/>
      <c r="B141" s="1"/>
      <c r="C141" s="1"/>
      <c r="D141" s="1"/>
      <c r="E141" s="1"/>
      <c r="F141" s="1"/>
      <c r="G141" s="1"/>
      <c r="H141" s="1"/>
      <c r="I141" s="1"/>
      <c r="J141" s="1"/>
      <c r="K141" s="1"/>
      <c r="L141" s="1"/>
      <c r="M141" s="1"/>
      <c r="N141" s="1"/>
      <c r="O141" s="1"/>
      <c r="P141" s="1"/>
      <c r="Q141" s="1"/>
      <c r="R141" s="1"/>
      <c r="S141" s="1"/>
      <c r="T141" s="1"/>
    </row>
    <row r="142" spans="1:20" ht="12.75" customHeight="1" x14ac:dyDescent="0.25">
      <c r="A142" s="1"/>
      <c r="B142" s="1"/>
      <c r="C142" s="1"/>
      <c r="D142" s="1"/>
      <c r="E142" s="1"/>
      <c r="F142" s="1"/>
      <c r="G142" s="1"/>
      <c r="H142" s="1"/>
      <c r="I142" s="1"/>
      <c r="J142" s="1"/>
      <c r="K142" s="1"/>
      <c r="L142" s="1"/>
      <c r="M142" s="1"/>
      <c r="N142" s="1"/>
      <c r="O142" s="1"/>
      <c r="P142" s="1"/>
      <c r="Q142" s="1"/>
      <c r="R142" s="1"/>
      <c r="S142" s="1"/>
      <c r="T142" s="1"/>
    </row>
    <row r="143" spans="1:20" ht="12.75" customHeight="1" x14ac:dyDescent="0.25">
      <c r="A143" s="1"/>
      <c r="B143" s="1"/>
      <c r="C143" s="1"/>
      <c r="D143" s="1"/>
      <c r="E143" s="1"/>
      <c r="F143" s="1"/>
      <c r="G143" s="1"/>
      <c r="H143" s="1"/>
      <c r="I143" s="1"/>
      <c r="J143" s="1"/>
      <c r="K143" s="1"/>
      <c r="L143" s="1"/>
      <c r="M143" s="1"/>
      <c r="N143" s="1"/>
      <c r="O143" s="1"/>
      <c r="P143" s="1"/>
      <c r="Q143" s="1"/>
      <c r="R143" s="1"/>
      <c r="S143" s="1"/>
      <c r="T143" s="1"/>
    </row>
    <row r="144" spans="1:20" ht="12.75" customHeight="1" x14ac:dyDescent="0.25">
      <c r="A144" s="1"/>
      <c r="B144" s="1"/>
      <c r="C144" s="1"/>
      <c r="D144" s="1"/>
      <c r="E144" s="1"/>
      <c r="F144" s="1"/>
      <c r="G144" s="1"/>
      <c r="H144" s="1"/>
      <c r="I144" s="1"/>
      <c r="J144" s="1"/>
      <c r="K144" s="1"/>
      <c r="L144" s="1"/>
      <c r="M144" s="1"/>
      <c r="N144" s="1"/>
      <c r="O144" s="1"/>
      <c r="P144" s="1"/>
      <c r="Q144" s="1"/>
      <c r="R144" s="1"/>
      <c r="S144" s="1"/>
      <c r="T144" s="1"/>
    </row>
    <row r="145" spans="1:20" ht="12.75" customHeight="1" x14ac:dyDescent="0.25">
      <c r="A145" s="1"/>
      <c r="B145" s="1"/>
      <c r="C145" s="1"/>
      <c r="D145" s="1"/>
      <c r="E145" s="1"/>
      <c r="F145" s="1"/>
      <c r="G145" s="1"/>
      <c r="H145" s="1"/>
      <c r="I145" s="1"/>
      <c r="J145" s="1"/>
      <c r="K145" s="1"/>
      <c r="L145" s="1"/>
      <c r="M145" s="1"/>
      <c r="N145" s="1"/>
      <c r="O145" s="1"/>
      <c r="P145" s="1"/>
      <c r="Q145" s="1"/>
      <c r="R145" s="1"/>
      <c r="S145" s="1"/>
      <c r="T145" s="1"/>
    </row>
    <row r="146" spans="1:20" ht="12.75" customHeight="1" x14ac:dyDescent="0.25">
      <c r="A146" s="1"/>
      <c r="B146" s="1"/>
      <c r="C146" s="1"/>
      <c r="D146" s="1"/>
      <c r="E146" s="1"/>
      <c r="F146" s="1"/>
      <c r="G146" s="1"/>
      <c r="H146" s="1"/>
      <c r="I146" s="1"/>
      <c r="J146" s="1"/>
      <c r="K146" s="1"/>
      <c r="L146" s="1"/>
      <c r="M146" s="1"/>
      <c r="N146" s="1"/>
      <c r="O146" s="1"/>
      <c r="P146" s="1"/>
      <c r="Q146" s="1"/>
      <c r="R146" s="1"/>
      <c r="S146" s="1"/>
      <c r="T146" s="1"/>
    </row>
    <row r="147" spans="1:20" ht="12.75" customHeight="1" x14ac:dyDescent="0.25">
      <c r="A147" s="1"/>
      <c r="B147" s="1"/>
      <c r="C147" s="1"/>
      <c r="D147" s="1"/>
      <c r="E147" s="1"/>
      <c r="F147" s="1"/>
      <c r="G147" s="1"/>
      <c r="H147" s="1"/>
      <c r="I147" s="1"/>
      <c r="J147" s="1"/>
      <c r="K147" s="1"/>
      <c r="L147" s="1"/>
      <c r="M147" s="1"/>
      <c r="N147" s="1"/>
      <c r="O147" s="1"/>
      <c r="P147" s="1"/>
      <c r="Q147" s="1"/>
      <c r="R147" s="1"/>
      <c r="S147" s="1"/>
      <c r="T147" s="1"/>
    </row>
    <row r="148" spans="1:20" ht="12.75" customHeight="1" x14ac:dyDescent="0.25">
      <c r="A148" s="1"/>
      <c r="B148" s="1"/>
      <c r="C148" s="1"/>
      <c r="D148" s="1"/>
      <c r="E148" s="1"/>
      <c r="F148" s="1"/>
      <c r="G148" s="1"/>
      <c r="H148" s="1"/>
      <c r="I148" s="1"/>
      <c r="J148" s="1"/>
      <c r="K148" s="1"/>
      <c r="L148" s="1"/>
      <c r="M148" s="1"/>
      <c r="N148" s="1"/>
      <c r="O148" s="1"/>
      <c r="P148" s="1"/>
      <c r="Q148" s="1"/>
      <c r="R148" s="1"/>
      <c r="S148" s="1"/>
      <c r="T148" s="1"/>
    </row>
    <row r="149" spans="1:20" ht="12.75" customHeight="1" x14ac:dyDescent="0.25">
      <c r="A149" s="1"/>
      <c r="B149" s="1"/>
      <c r="C149" s="1"/>
      <c r="D149" s="1"/>
      <c r="E149" s="1"/>
      <c r="F149" s="1"/>
      <c r="G149" s="1"/>
      <c r="H149" s="1"/>
      <c r="I149" s="1"/>
      <c r="J149" s="1"/>
      <c r="K149" s="1"/>
      <c r="L149" s="1"/>
      <c r="M149" s="1"/>
      <c r="N149" s="1"/>
      <c r="O149" s="1"/>
      <c r="P149" s="1"/>
      <c r="Q149" s="1"/>
      <c r="R149" s="1"/>
      <c r="S149" s="1"/>
      <c r="T149" s="1"/>
    </row>
    <row r="150" spans="1:20" ht="12.75" customHeight="1" x14ac:dyDescent="0.25">
      <c r="A150" s="1"/>
      <c r="B150" s="1"/>
      <c r="C150" s="1"/>
      <c r="D150" s="1"/>
      <c r="E150" s="1"/>
      <c r="F150" s="1"/>
      <c r="G150" s="1"/>
      <c r="H150" s="1"/>
      <c r="I150" s="1"/>
      <c r="J150" s="1"/>
      <c r="K150" s="1"/>
      <c r="L150" s="1"/>
      <c r="M150" s="1"/>
      <c r="N150" s="1"/>
      <c r="O150" s="1"/>
      <c r="P150" s="1"/>
      <c r="Q150" s="1"/>
      <c r="R150" s="1"/>
      <c r="S150" s="1"/>
      <c r="T150" s="1"/>
    </row>
    <row r="151" spans="1:20" ht="12.75" customHeight="1" x14ac:dyDescent="0.25">
      <c r="A151" s="1"/>
      <c r="B151" s="1"/>
      <c r="C151" s="1"/>
      <c r="D151" s="1"/>
      <c r="E151" s="1"/>
      <c r="F151" s="1"/>
      <c r="G151" s="1"/>
      <c r="H151" s="1"/>
      <c r="I151" s="1"/>
      <c r="J151" s="1"/>
      <c r="K151" s="1"/>
      <c r="L151" s="1"/>
      <c r="M151" s="1"/>
      <c r="N151" s="1"/>
      <c r="O151" s="1"/>
      <c r="P151" s="1"/>
      <c r="Q151" s="1"/>
      <c r="R151" s="1"/>
      <c r="S151" s="1"/>
      <c r="T151" s="1"/>
    </row>
    <row r="152" spans="1:20" ht="12.75" customHeight="1" x14ac:dyDescent="0.25">
      <c r="A152" s="1"/>
      <c r="B152" s="1"/>
      <c r="C152" s="1"/>
      <c r="D152" s="1"/>
      <c r="E152" s="1"/>
      <c r="F152" s="1"/>
      <c r="G152" s="1"/>
      <c r="H152" s="1"/>
      <c r="I152" s="1"/>
      <c r="J152" s="1"/>
      <c r="K152" s="1"/>
      <c r="L152" s="1"/>
      <c r="M152" s="1"/>
      <c r="N152" s="1"/>
      <c r="O152" s="1"/>
      <c r="P152" s="1"/>
      <c r="Q152" s="1"/>
      <c r="R152" s="1"/>
      <c r="S152" s="1"/>
      <c r="T152" s="1"/>
    </row>
    <row r="153" spans="1:20" ht="12.75" customHeight="1" x14ac:dyDescent="0.25">
      <c r="A153" s="1"/>
      <c r="B153" s="1"/>
      <c r="C153" s="1"/>
      <c r="D153" s="1"/>
      <c r="E153" s="1"/>
      <c r="F153" s="1"/>
      <c r="G153" s="1"/>
      <c r="H153" s="1"/>
      <c r="I153" s="1"/>
      <c r="J153" s="1"/>
      <c r="K153" s="1"/>
      <c r="L153" s="1"/>
      <c r="M153" s="1"/>
      <c r="N153" s="1"/>
      <c r="O153" s="1"/>
      <c r="P153" s="1"/>
      <c r="Q153" s="1"/>
      <c r="R153" s="1"/>
      <c r="S153" s="1"/>
      <c r="T153" s="1"/>
    </row>
    <row r="154" spans="1:20" ht="12.75" customHeight="1" x14ac:dyDescent="0.25">
      <c r="A154" s="1"/>
      <c r="B154" s="1"/>
      <c r="C154" s="1"/>
      <c r="D154" s="1"/>
      <c r="E154" s="1"/>
      <c r="F154" s="1"/>
      <c r="G154" s="1"/>
      <c r="H154" s="1"/>
      <c r="I154" s="1"/>
      <c r="J154" s="1"/>
      <c r="K154" s="1"/>
      <c r="L154" s="1"/>
      <c r="M154" s="1"/>
      <c r="N154" s="1"/>
      <c r="O154" s="1"/>
      <c r="P154" s="1"/>
      <c r="Q154" s="1"/>
      <c r="R154" s="1"/>
      <c r="S154" s="1"/>
      <c r="T154" s="1"/>
    </row>
    <row r="155" spans="1:20" ht="12.75" customHeight="1" x14ac:dyDescent="0.25">
      <c r="A155" s="1"/>
      <c r="B155" s="1"/>
      <c r="C155" s="1"/>
      <c r="D155" s="1"/>
      <c r="E155" s="1"/>
      <c r="F155" s="1"/>
      <c r="G155" s="1"/>
      <c r="H155" s="1"/>
      <c r="I155" s="1"/>
      <c r="J155" s="1"/>
      <c r="K155" s="1"/>
      <c r="L155" s="1"/>
      <c r="M155" s="1"/>
      <c r="N155" s="1"/>
      <c r="O155" s="1"/>
      <c r="P155" s="1"/>
      <c r="Q155" s="1"/>
      <c r="R155" s="1"/>
      <c r="S155" s="1"/>
      <c r="T155" s="1"/>
    </row>
    <row r="156" spans="1:20" ht="12.75" customHeight="1" x14ac:dyDescent="0.25">
      <c r="A156" s="1"/>
      <c r="B156" s="1"/>
      <c r="C156" s="1"/>
      <c r="D156" s="1"/>
      <c r="E156" s="1"/>
      <c r="F156" s="1"/>
      <c r="G156" s="1"/>
      <c r="H156" s="1"/>
      <c r="I156" s="1"/>
      <c r="J156" s="1"/>
      <c r="K156" s="1"/>
      <c r="L156" s="1"/>
      <c r="M156" s="1"/>
      <c r="N156" s="1"/>
      <c r="O156" s="1"/>
      <c r="P156" s="1"/>
      <c r="Q156" s="1"/>
      <c r="R156" s="1"/>
      <c r="S156" s="1"/>
      <c r="T156" s="1"/>
    </row>
    <row r="157" spans="1:20" ht="12.75" customHeight="1" x14ac:dyDescent="0.25">
      <c r="A157" s="1"/>
      <c r="B157" s="1"/>
      <c r="C157" s="1"/>
      <c r="D157" s="1"/>
      <c r="E157" s="1"/>
      <c r="F157" s="1"/>
      <c r="G157" s="1"/>
      <c r="H157" s="1"/>
      <c r="I157" s="1"/>
      <c r="J157" s="1"/>
      <c r="K157" s="1"/>
      <c r="L157" s="1"/>
      <c r="M157" s="1"/>
      <c r="N157" s="1"/>
      <c r="O157" s="1"/>
      <c r="P157" s="1"/>
      <c r="Q157" s="1"/>
      <c r="R157" s="1"/>
      <c r="S157" s="1"/>
      <c r="T157" s="1"/>
    </row>
    <row r="158" spans="1:20" ht="12.75" customHeight="1" x14ac:dyDescent="0.25">
      <c r="A158" s="1"/>
      <c r="B158" s="1"/>
      <c r="C158" s="1"/>
      <c r="D158" s="1"/>
      <c r="E158" s="1"/>
      <c r="F158" s="1"/>
      <c r="G158" s="1"/>
      <c r="H158" s="1"/>
      <c r="I158" s="1"/>
      <c r="J158" s="1"/>
      <c r="K158" s="1"/>
      <c r="L158" s="1"/>
      <c r="M158" s="1"/>
      <c r="N158" s="1"/>
      <c r="O158" s="1"/>
      <c r="P158" s="1"/>
      <c r="Q158" s="1"/>
      <c r="R158" s="1"/>
      <c r="S158" s="1"/>
      <c r="T158" s="1"/>
    </row>
    <row r="159" spans="1:20" ht="12.75" customHeight="1" x14ac:dyDescent="0.25">
      <c r="A159" s="1"/>
      <c r="B159" s="1"/>
      <c r="C159" s="1"/>
      <c r="D159" s="1"/>
      <c r="E159" s="1"/>
      <c r="F159" s="1"/>
      <c r="G159" s="1"/>
      <c r="H159" s="1"/>
      <c r="I159" s="1"/>
      <c r="J159" s="1"/>
      <c r="K159" s="1"/>
      <c r="L159" s="1"/>
      <c r="M159" s="1"/>
      <c r="N159" s="1"/>
      <c r="O159" s="1"/>
      <c r="P159" s="1"/>
      <c r="Q159" s="1"/>
      <c r="R159" s="1"/>
      <c r="S159" s="1"/>
      <c r="T159" s="1"/>
    </row>
    <row r="160" spans="1:20" ht="12.75" customHeight="1" x14ac:dyDescent="0.25">
      <c r="A160" s="1"/>
      <c r="B160" s="1"/>
      <c r="C160" s="1"/>
      <c r="D160" s="1"/>
      <c r="E160" s="1"/>
      <c r="F160" s="1"/>
      <c r="G160" s="1"/>
      <c r="H160" s="1"/>
      <c r="I160" s="1"/>
      <c r="J160" s="1"/>
      <c r="K160" s="1"/>
      <c r="L160" s="1"/>
      <c r="M160" s="1"/>
      <c r="N160" s="1"/>
      <c r="O160" s="1"/>
      <c r="P160" s="1"/>
      <c r="Q160" s="1"/>
      <c r="R160" s="1"/>
      <c r="S160" s="1"/>
      <c r="T160" s="1"/>
    </row>
    <row r="161" spans="1:20" ht="12.75" customHeight="1" x14ac:dyDescent="0.25">
      <c r="A161" s="1"/>
      <c r="B161" s="1"/>
      <c r="C161" s="1"/>
      <c r="D161" s="1"/>
      <c r="E161" s="1"/>
      <c r="F161" s="1"/>
      <c r="G161" s="1"/>
      <c r="H161" s="1"/>
      <c r="I161" s="1"/>
      <c r="J161" s="1"/>
      <c r="K161" s="1"/>
      <c r="L161" s="1"/>
      <c r="M161" s="1"/>
      <c r="N161" s="1"/>
      <c r="O161" s="1"/>
      <c r="P161" s="1"/>
      <c r="Q161" s="1"/>
      <c r="R161" s="1"/>
      <c r="S161" s="1"/>
      <c r="T161" s="1"/>
    </row>
    <row r="162" spans="1:20" ht="12.75" customHeight="1" x14ac:dyDescent="0.25">
      <c r="A162" s="1"/>
      <c r="B162" s="1"/>
      <c r="C162" s="1"/>
      <c r="D162" s="1"/>
      <c r="E162" s="1"/>
      <c r="F162" s="1"/>
      <c r="G162" s="1"/>
      <c r="H162" s="1"/>
      <c r="I162" s="1"/>
      <c r="J162" s="1"/>
      <c r="K162" s="1"/>
      <c r="L162" s="1"/>
      <c r="M162" s="1"/>
      <c r="N162" s="1"/>
      <c r="O162" s="1"/>
      <c r="P162" s="1"/>
      <c r="Q162" s="1"/>
      <c r="R162" s="1"/>
      <c r="S162" s="1"/>
      <c r="T162" s="1"/>
    </row>
    <row r="163" spans="1:20" ht="12.75" customHeight="1" x14ac:dyDescent="0.25">
      <c r="A163" s="1"/>
      <c r="B163" s="1"/>
      <c r="C163" s="1"/>
      <c r="D163" s="1"/>
      <c r="E163" s="1"/>
      <c r="F163" s="1"/>
      <c r="G163" s="1"/>
      <c r="H163" s="1"/>
      <c r="I163" s="1"/>
      <c r="J163" s="1"/>
      <c r="K163" s="1"/>
      <c r="L163" s="1"/>
      <c r="M163" s="1"/>
      <c r="N163" s="1"/>
      <c r="O163" s="1"/>
      <c r="P163" s="1"/>
      <c r="Q163" s="1"/>
      <c r="R163" s="1"/>
      <c r="S163" s="1"/>
      <c r="T163" s="1"/>
    </row>
    <row r="164" spans="1:20" ht="12.75" customHeight="1" x14ac:dyDescent="0.25">
      <c r="A164" s="1"/>
      <c r="B164" s="1"/>
      <c r="C164" s="1"/>
      <c r="D164" s="1"/>
      <c r="E164" s="1"/>
      <c r="F164" s="1"/>
      <c r="G164" s="1"/>
      <c r="H164" s="1"/>
      <c r="I164" s="1"/>
      <c r="J164" s="1"/>
      <c r="K164" s="1"/>
      <c r="L164" s="1"/>
      <c r="M164" s="1"/>
      <c r="N164" s="1"/>
      <c r="O164" s="1"/>
      <c r="P164" s="1"/>
      <c r="Q164" s="1"/>
      <c r="R164" s="1"/>
      <c r="S164" s="1"/>
      <c r="T164" s="1"/>
    </row>
    <row r="165" spans="1:20" ht="12.75" customHeight="1" x14ac:dyDescent="0.25">
      <c r="A165" s="1"/>
      <c r="B165" s="1"/>
      <c r="C165" s="1"/>
      <c r="D165" s="1"/>
      <c r="E165" s="1"/>
      <c r="F165" s="1"/>
      <c r="G165" s="1"/>
      <c r="H165" s="1"/>
      <c r="I165" s="1"/>
      <c r="J165" s="1"/>
      <c r="K165" s="1"/>
      <c r="L165" s="1"/>
      <c r="M165" s="1"/>
      <c r="N165" s="1"/>
      <c r="O165" s="1"/>
      <c r="P165" s="1"/>
      <c r="Q165" s="1"/>
      <c r="R165" s="1"/>
      <c r="S165" s="1"/>
      <c r="T165" s="1"/>
    </row>
    <row r="166" spans="1:20" ht="12.75" customHeight="1" x14ac:dyDescent="0.25">
      <c r="A166" s="1"/>
      <c r="B166" s="1"/>
      <c r="C166" s="1"/>
      <c r="D166" s="1"/>
      <c r="E166" s="1"/>
      <c r="F166" s="1"/>
      <c r="G166" s="1"/>
      <c r="H166" s="1"/>
      <c r="I166" s="1"/>
      <c r="J166" s="1"/>
      <c r="K166" s="1"/>
      <c r="L166" s="1"/>
      <c r="M166" s="1"/>
      <c r="N166" s="1"/>
      <c r="O166" s="1"/>
      <c r="P166" s="1"/>
      <c r="Q166" s="1"/>
      <c r="R166" s="1"/>
      <c r="S166" s="1"/>
      <c r="T166" s="1"/>
    </row>
    <row r="167" spans="1:20" ht="12.75" customHeight="1" x14ac:dyDescent="0.25">
      <c r="A167" s="1"/>
      <c r="B167" s="1"/>
      <c r="C167" s="1"/>
      <c r="D167" s="1"/>
      <c r="E167" s="1"/>
      <c r="F167" s="1"/>
      <c r="G167" s="1"/>
      <c r="H167" s="1"/>
      <c r="I167" s="1"/>
      <c r="J167" s="1"/>
      <c r="K167" s="1"/>
      <c r="L167" s="1"/>
      <c r="M167" s="1"/>
      <c r="N167" s="1"/>
      <c r="O167" s="1"/>
      <c r="P167" s="1"/>
      <c r="Q167" s="1"/>
      <c r="R167" s="1"/>
      <c r="S167" s="1"/>
      <c r="T167" s="1"/>
    </row>
    <row r="168" spans="1:20" ht="12.75" customHeight="1" x14ac:dyDescent="0.25">
      <c r="A168" s="1"/>
      <c r="B168" s="1"/>
      <c r="C168" s="1"/>
      <c r="D168" s="1"/>
      <c r="E168" s="1"/>
      <c r="F168" s="1"/>
      <c r="G168" s="1"/>
      <c r="H168" s="1"/>
      <c r="I168" s="1"/>
      <c r="J168" s="1"/>
      <c r="K168" s="1"/>
      <c r="L168" s="1"/>
      <c r="M168" s="1"/>
      <c r="N168" s="1"/>
      <c r="O168" s="1"/>
      <c r="P168" s="1"/>
      <c r="Q168" s="1"/>
      <c r="R168" s="1"/>
      <c r="S168" s="1"/>
      <c r="T168" s="1"/>
    </row>
    <row r="169" spans="1:20" ht="12.75" customHeight="1" x14ac:dyDescent="0.25">
      <c r="A169" s="1"/>
      <c r="B169" s="1"/>
      <c r="C169" s="1"/>
      <c r="D169" s="1"/>
      <c r="E169" s="1"/>
      <c r="F169" s="1"/>
      <c r="G169" s="1"/>
      <c r="H169" s="1"/>
      <c r="I169" s="1"/>
      <c r="J169" s="1"/>
      <c r="K169" s="1"/>
      <c r="L169" s="1"/>
      <c r="M169" s="1"/>
      <c r="N169" s="1"/>
      <c r="O169" s="1"/>
      <c r="P169" s="1"/>
      <c r="Q169" s="1"/>
      <c r="R169" s="1"/>
      <c r="S169" s="1"/>
      <c r="T169" s="1"/>
    </row>
    <row r="170" spans="1:20" ht="12.75" customHeight="1" x14ac:dyDescent="0.25">
      <c r="A170" s="1"/>
      <c r="B170" s="1"/>
      <c r="C170" s="1"/>
      <c r="D170" s="1"/>
      <c r="E170" s="1"/>
      <c r="F170" s="1"/>
      <c r="G170" s="1"/>
      <c r="H170" s="1"/>
      <c r="I170" s="1"/>
      <c r="J170" s="1"/>
      <c r="K170" s="1"/>
      <c r="L170" s="1"/>
      <c r="M170" s="1"/>
      <c r="N170" s="1"/>
      <c r="O170" s="1"/>
      <c r="P170" s="1"/>
      <c r="Q170" s="1"/>
      <c r="R170" s="1"/>
      <c r="S170" s="1"/>
      <c r="T170" s="1"/>
    </row>
    <row r="171" spans="1:20" ht="12.75" customHeight="1" x14ac:dyDescent="0.25">
      <c r="A171" s="1"/>
      <c r="B171" s="1"/>
      <c r="C171" s="1"/>
      <c r="D171" s="1"/>
      <c r="E171" s="1"/>
      <c r="F171" s="1"/>
      <c r="G171" s="1"/>
      <c r="H171" s="1"/>
      <c r="I171" s="1"/>
      <c r="J171" s="1"/>
      <c r="K171" s="1"/>
      <c r="L171" s="1"/>
      <c r="M171" s="1"/>
      <c r="N171" s="1"/>
      <c r="O171" s="1"/>
      <c r="P171" s="1"/>
      <c r="Q171" s="1"/>
      <c r="R171" s="1"/>
      <c r="S171" s="1"/>
      <c r="T171" s="1"/>
    </row>
    <row r="172" spans="1:20" ht="12.75" customHeight="1" x14ac:dyDescent="0.25">
      <c r="A172" s="1"/>
      <c r="B172" s="1"/>
      <c r="C172" s="1"/>
      <c r="D172" s="1"/>
      <c r="E172" s="1"/>
      <c r="F172" s="1"/>
      <c r="G172" s="1"/>
      <c r="H172" s="1"/>
      <c r="I172" s="1"/>
      <c r="J172" s="1"/>
      <c r="K172" s="1"/>
      <c r="L172" s="1"/>
      <c r="M172" s="1"/>
      <c r="N172" s="1"/>
      <c r="O172" s="1"/>
      <c r="P172" s="1"/>
      <c r="Q172" s="1"/>
      <c r="R172" s="1"/>
      <c r="S172" s="1"/>
      <c r="T172" s="1"/>
    </row>
    <row r="173" spans="1:20" ht="12.75" customHeight="1" x14ac:dyDescent="0.25">
      <c r="A173" s="1"/>
      <c r="B173" s="1"/>
      <c r="C173" s="1"/>
      <c r="D173" s="1"/>
      <c r="E173" s="1"/>
      <c r="F173" s="1"/>
      <c r="G173" s="1"/>
      <c r="H173" s="1"/>
      <c r="I173" s="1"/>
      <c r="J173" s="1"/>
      <c r="K173" s="1"/>
      <c r="L173" s="1"/>
      <c r="M173" s="1"/>
      <c r="N173" s="1"/>
      <c r="O173" s="1"/>
      <c r="P173" s="1"/>
      <c r="Q173" s="1"/>
      <c r="R173" s="1"/>
      <c r="S173" s="1"/>
      <c r="T173" s="1"/>
    </row>
    <row r="174" spans="1:20" ht="12.75" customHeight="1" x14ac:dyDescent="0.25">
      <c r="A174" s="1"/>
      <c r="B174" s="1"/>
      <c r="C174" s="1"/>
      <c r="D174" s="1"/>
      <c r="E174" s="1"/>
      <c r="F174" s="1"/>
      <c r="G174" s="1"/>
      <c r="H174" s="1"/>
      <c r="I174" s="1"/>
      <c r="J174" s="1"/>
      <c r="K174" s="1"/>
      <c r="L174" s="1"/>
      <c r="M174" s="1"/>
      <c r="N174" s="1"/>
      <c r="O174" s="1"/>
      <c r="P174" s="1"/>
      <c r="Q174" s="1"/>
      <c r="R174" s="1"/>
      <c r="S174" s="1"/>
      <c r="T174" s="1"/>
    </row>
    <row r="175" spans="1:20" ht="12.75" customHeight="1" x14ac:dyDescent="0.25">
      <c r="A175" s="1"/>
      <c r="B175" s="1"/>
      <c r="C175" s="1"/>
      <c r="D175" s="1"/>
      <c r="E175" s="1"/>
      <c r="F175" s="1"/>
      <c r="G175" s="1"/>
      <c r="H175" s="1"/>
      <c r="I175" s="1"/>
      <c r="J175" s="1"/>
      <c r="K175" s="1"/>
      <c r="L175" s="1"/>
      <c r="M175" s="1"/>
      <c r="N175" s="1"/>
      <c r="O175" s="1"/>
      <c r="P175" s="1"/>
      <c r="Q175" s="1"/>
      <c r="R175" s="1"/>
      <c r="S175" s="1"/>
      <c r="T175" s="1"/>
    </row>
    <row r="176" spans="1:20" ht="12.75" customHeight="1" x14ac:dyDescent="0.25">
      <c r="A176" s="1"/>
      <c r="B176" s="1"/>
      <c r="C176" s="1"/>
      <c r="D176" s="1"/>
      <c r="E176" s="1"/>
      <c r="F176" s="1"/>
      <c r="G176" s="1"/>
      <c r="H176" s="1"/>
      <c r="I176" s="1"/>
      <c r="J176" s="1"/>
      <c r="K176" s="1"/>
      <c r="L176" s="1"/>
      <c r="M176" s="1"/>
      <c r="N176" s="1"/>
      <c r="O176" s="1"/>
      <c r="P176" s="1"/>
      <c r="Q176" s="1"/>
      <c r="R176" s="1"/>
      <c r="S176" s="1"/>
      <c r="T176" s="1"/>
    </row>
    <row r="177" spans="1:20" ht="12.75" customHeight="1" x14ac:dyDescent="0.25">
      <c r="A177" s="1"/>
      <c r="B177" s="1"/>
      <c r="C177" s="1"/>
      <c r="D177" s="1"/>
      <c r="E177" s="1"/>
      <c r="F177" s="1"/>
      <c r="G177" s="1"/>
      <c r="H177" s="1"/>
      <c r="I177" s="1"/>
      <c r="J177" s="1"/>
      <c r="K177" s="1"/>
      <c r="L177" s="1"/>
      <c r="M177" s="1"/>
      <c r="N177" s="1"/>
      <c r="O177" s="1"/>
      <c r="P177" s="1"/>
      <c r="Q177" s="1"/>
      <c r="R177" s="1"/>
      <c r="S177" s="1"/>
      <c r="T177" s="1"/>
    </row>
    <row r="178" spans="1:20" ht="12.75" customHeight="1" x14ac:dyDescent="0.25">
      <c r="A178" s="1"/>
      <c r="B178" s="1"/>
      <c r="C178" s="1"/>
      <c r="D178" s="1"/>
      <c r="E178" s="1"/>
      <c r="F178" s="1"/>
      <c r="G178" s="1"/>
      <c r="H178" s="1"/>
      <c r="I178" s="1"/>
      <c r="J178" s="1"/>
      <c r="K178" s="1"/>
      <c r="L178" s="1"/>
      <c r="M178" s="1"/>
      <c r="N178" s="1"/>
      <c r="O178" s="1"/>
      <c r="P178" s="1"/>
      <c r="Q178" s="1"/>
      <c r="R178" s="1"/>
      <c r="S178" s="1"/>
      <c r="T178" s="1"/>
    </row>
    <row r="179" spans="1:20" ht="12.75" customHeight="1" x14ac:dyDescent="0.25">
      <c r="A179" s="1"/>
      <c r="B179" s="1"/>
      <c r="C179" s="1"/>
      <c r="D179" s="1"/>
      <c r="E179" s="1"/>
      <c r="F179" s="1"/>
      <c r="G179" s="1"/>
      <c r="H179" s="1"/>
      <c r="I179" s="1"/>
      <c r="J179" s="1"/>
      <c r="K179" s="1"/>
      <c r="L179" s="1"/>
      <c r="M179" s="1"/>
      <c r="N179" s="1"/>
      <c r="O179" s="1"/>
      <c r="P179" s="1"/>
      <c r="Q179" s="1"/>
      <c r="R179" s="1"/>
      <c r="S179" s="1"/>
      <c r="T179" s="1"/>
    </row>
    <row r="180" spans="1:20" ht="12.75" customHeight="1" x14ac:dyDescent="0.25">
      <c r="A180" s="1"/>
      <c r="B180" s="1"/>
      <c r="C180" s="1"/>
      <c r="D180" s="1"/>
      <c r="E180" s="1"/>
      <c r="F180" s="1"/>
      <c r="G180" s="1"/>
      <c r="H180" s="1"/>
      <c r="I180" s="1"/>
      <c r="J180" s="1"/>
      <c r="K180" s="1"/>
      <c r="L180" s="1"/>
      <c r="M180" s="1"/>
      <c r="N180" s="1"/>
      <c r="O180" s="1"/>
      <c r="P180" s="1"/>
      <c r="Q180" s="1"/>
      <c r="R180" s="1"/>
      <c r="S180" s="1"/>
      <c r="T180" s="1"/>
    </row>
    <row r="181" spans="1:20" ht="12.75" customHeight="1" x14ac:dyDescent="0.25">
      <c r="A181" s="1"/>
      <c r="B181" s="1"/>
      <c r="C181" s="1"/>
      <c r="D181" s="1"/>
      <c r="E181" s="1"/>
      <c r="F181" s="1"/>
      <c r="G181" s="1"/>
      <c r="H181" s="1"/>
      <c r="I181" s="1"/>
      <c r="J181" s="1"/>
      <c r="K181" s="1"/>
      <c r="L181" s="1"/>
      <c r="M181" s="1"/>
      <c r="N181" s="1"/>
      <c r="O181" s="1"/>
      <c r="P181" s="1"/>
      <c r="Q181" s="1"/>
      <c r="R181" s="1"/>
      <c r="S181" s="1"/>
      <c r="T181" s="1"/>
    </row>
    <row r="182" spans="1:20" ht="12.75" customHeight="1" x14ac:dyDescent="0.25">
      <c r="A182" s="1"/>
      <c r="B182" s="1"/>
      <c r="C182" s="1"/>
      <c r="D182" s="1"/>
      <c r="E182" s="1"/>
      <c r="F182" s="1"/>
      <c r="G182" s="1"/>
      <c r="H182" s="1"/>
      <c r="I182" s="1"/>
      <c r="J182" s="1"/>
      <c r="K182" s="1"/>
      <c r="L182" s="1"/>
      <c r="M182" s="1"/>
      <c r="N182" s="1"/>
      <c r="O182" s="1"/>
      <c r="P182" s="1"/>
      <c r="Q182" s="1"/>
      <c r="R182" s="1"/>
      <c r="S182" s="1"/>
      <c r="T182" s="1"/>
    </row>
    <row r="183" spans="1:20" ht="12.75" customHeight="1" x14ac:dyDescent="0.25">
      <c r="A183" s="1"/>
      <c r="B183" s="1"/>
      <c r="C183" s="1"/>
      <c r="D183" s="1"/>
      <c r="E183" s="1"/>
      <c r="F183" s="1"/>
      <c r="G183" s="1"/>
      <c r="H183" s="1"/>
      <c r="I183" s="1"/>
      <c r="J183" s="1"/>
      <c r="K183" s="1"/>
      <c r="L183" s="1"/>
      <c r="M183" s="1"/>
      <c r="N183" s="1"/>
      <c r="O183" s="1"/>
      <c r="P183" s="1"/>
      <c r="Q183" s="1"/>
      <c r="R183" s="1"/>
      <c r="S183" s="1"/>
      <c r="T183" s="1"/>
    </row>
    <row r="184" spans="1:20" ht="12.75" customHeight="1" x14ac:dyDescent="0.25">
      <c r="A184" s="1"/>
      <c r="B184" s="1"/>
      <c r="C184" s="1"/>
      <c r="D184" s="1"/>
      <c r="E184" s="1"/>
      <c r="F184" s="1"/>
      <c r="G184" s="1"/>
      <c r="H184" s="1"/>
      <c r="I184" s="1"/>
      <c r="J184" s="1"/>
      <c r="K184" s="1"/>
      <c r="L184" s="1"/>
      <c r="M184" s="1"/>
      <c r="N184" s="1"/>
      <c r="O184" s="1"/>
      <c r="P184" s="1"/>
      <c r="Q184" s="1"/>
      <c r="R184" s="1"/>
      <c r="S184" s="1"/>
      <c r="T184" s="1"/>
    </row>
    <row r="185" spans="1:20" ht="12.75" customHeight="1" x14ac:dyDescent="0.25">
      <c r="A185" s="1"/>
      <c r="B185" s="1"/>
      <c r="C185" s="1"/>
      <c r="D185" s="1"/>
      <c r="E185" s="1"/>
      <c r="F185" s="1"/>
      <c r="G185" s="1"/>
      <c r="H185" s="1"/>
      <c r="I185" s="1"/>
      <c r="J185" s="1"/>
      <c r="K185" s="1"/>
      <c r="L185" s="1"/>
      <c r="M185" s="1"/>
      <c r="N185" s="1"/>
      <c r="O185" s="1"/>
      <c r="P185" s="1"/>
      <c r="Q185" s="1"/>
      <c r="R185" s="1"/>
      <c r="S185" s="1"/>
      <c r="T185" s="1"/>
    </row>
    <row r="186" spans="1:20" ht="12.75" customHeight="1" x14ac:dyDescent="0.25">
      <c r="A186" s="1"/>
      <c r="B186" s="1"/>
      <c r="C186" s="1"/>
      <c r="D186" s="1"/>
      <c r="E186" s="1"/>
      <c r="F186" s="1"/>
      <c r="G186" s="1"/>
      <c r="H186" s="1"/>
      <c r="I186" s="1"/>
      <c r="J186" s="1"/>
      <c r="K186" s="1"/>
      <c r="L186" s="1"/>
      <c r="M186" s="1"/>
      <c r="N186" s="1"/>
      <c r="O186" s="1"/>
      <c r="P186" s="1"/>
      <c r="Q186" s="1"/>
      <c r="R186" s="1"/>
      <c r="S186" s="1"/>
      <c r="T186" s="1"/>
    </row>
    <row r="187" spans="1:20" ht="12.75" customHeight="1" x14ac:dyDescent="0.25">
      <c r="A187" s="1"/>
      <c r="B187" s="1"/>
      <c r="C187" s="1"/>
      <c r="D187" s="1"/>
      <c r="E187" s="1"/>
      <c r="F187" s="1"/>
      <c r="G187" s="1"/>
      <c r="H187" s="1"/>
      <c r="I187" s="1"/>
      <c r="J187" s="1"/>
      <c r="K187" s="1"/>
      <c r="L187" s="1"/>
      <c r="M187" s="1"/>
      <c r="N187" s="1"/>
      <c r="O187" s="1"/>
      <c r="P187" s="1"/>
      <c r="Q187" s="1"/>
      <c r="R187" s="1"/>
      <c r="S187" s="1"/>
      <c r="T187" s="1"/>
    </row>
    <row r="188" spans="1:20" ht="12.75" customHeight="1" x14ac:dyDescent="0.25">
      <c r="A188" s="1"/>
      <c r="B188" s="1"/>
      <c r="C188" s="1"/>
      <c r="D188" s="1"/>
      <c r="E188" s="1"/>
      <c r="F188" s="1"/>
      <c r="G188" s="1"/>
      <c r="H188" s="1"/>
      <c r="I188" s="1"/>
      <c r="J188" s="1"/>
      <c r="K188" s="1"/>
      <c r="L188" s="1"/>
      <c r="M188" s="1"/>
      <c r="N188" s="1"/>
      <c r="O188" s="1"/>
      <c r="P188" s="1"/>
      <c r="Q188" s="1"/>
      <c r="R188" s="1"/>
      <c r="S188" s="1"/>
      <c r="T188" s="1"/>
    </row>
    <row r="189" spans="1:20" ht="12.75" customHeight="1" x14ac:dyDescent="0.25">
      <c r="A189" s="1"/>
      <c r="B189" s="1"/>
      <c r="C189" s="1"/>
      <c r="D189" s="1"/>
      <c r="E189" s="1"/>
      <c r="F189" s="1"/>
      <c r="G189" s="1"/>
      <c r="H189" s="1"/>
      <c r="I189" s="1"/>
      <c r="J189" s="1"/>
      <c r="K189" s="1"/>
      <c r="L189" s="1"/>
      <c r="M189" s="1"/>
      <c r="N189" s="1"/>
      <c r="O189" s="1"/>
      <c r="P189" s="1"/>
      <c r="Q189" s="1"/>
      <c r="R189" s="1"/>
      <c r="S189" s="1"/>
      <c r="T189" s="1"/>
    </row>
    <row r="190" spans="1:20" ht="12.75" customHeight="1" x14ac:dyDescent="0.25">
      <c r="A190" s="1"/>
      <c r="B190" s="1"/>
      <c r="C190" s="1"/>
      <c r="D190" s="1"/>
      <c r="E190" s="1"/>
      <c r="F190" s="1"/>
      <c r="G190" s="1"/>
      <c r="H190" s="1"/>
      <c r="I190" s="1"/>
      <c r="J190" s="1"/>
      <c r="K190" s="1"/>
      <c r="L190" s="1"/>
      <c r="M190" s="1"/>
      <c r="N190" s="1"/>
      <c r="O190" s="1"/>
      <c r="P190" s="1"/>
      <c r="Q190" s="1"/>
      <c r="R190" s="1"/>
      <c r="S190" s="1"/>
      <c r="T190" s="1"/>
    </row>
    <row r="191" spans="1:20" ht="12.75" customHeight="1" x14ac:dyDescent="0.25">
      <c r="A191" s="1"/>
      <c r="B191" s="1"/>
      <c r="C191" s="1"/>
      <c r="D191" s="1"/>
      <c r="E191" s="1"/>
      <c r="F191" s="1"/>
      <c r="G191" s="1"/>
      <c r="H191" s="1"/>
      <c r="I191" s="1"/>
      <c r="J191" s="1"/>
      <c r="K191" s="1"/>
      <c r="L191" s="1"/>
      <c r="M191" s="1"/>
      <c r="N191" s="1"/>
      <c r="O191" s="1"/>
      <c r="P191" s="1"/>
      <c r="Q191" s="1"/>
      <c r="R191" s="1"/>
      <c r="S191" s="1"/>
      <c r="T191" s="1"/>
    </row>
    <row r="192" spans="1:20" ht="12.75" customHeight="1" x14ac:dyDescent="0.25">
      <c r="A192" s="1"/>
      <c r="B192" s="1"/>
      <c r="C192" s="1"/>
      <c r="D192" s="1"/>
      <c r="E192" s="1"/>
      <c r="F192" s="1"/>
      <c r="G192" s="1"/>
      <c r="H192" s="1"/>
      <c r="I192" s="1"/>
      <c r="J192" s="1"/>
      <c r="K192" s="1"/>
      <c r="L192" s="1"/>
      <c r="M192" s="1"/>
      <c r="N192" s="1"/>
      <c r="O192" s="1"/>
      <c r="P192" s="1"/>
      <c r="Q192" s="1"/>
      <c r="R192" s="1"/>
      <c r="S192" s="1"/>
      <c r="T192" s="1"/>
    </row>
    <row r="193" spans="1:20" ht="12.75" customHeight="1" x14ac:dyDescent="0.25">
      <c r="A193" s="1"/>
      <c r="B193" s="1"/>
      <c r="C193" s="1"/>
      <c r="D193" s="1"/>
      <c r="E193" s="1"/>
      <c r="F193" s="1"/>
      <c r="G193" s="1"/>
      <c r="H193" s="1"/>
      <c r="I193" s="1"/>
      <c r="J193" s="1"/>
      <c r="K193" s="1"/>
      <c r="L193" s="1"/>
      <c r="M193" s="1"/>
      <c r="N193" s="1"/>
      <c r="O193" s="1"/>
      <c r="P193" s="1"/>
      <c r="Q193" s="1"/>
      <c r="R193" s="1"/>
      <c r="S193" s="1"/>
      <c r="T193" s="1"/>
    </row>
    <row r="194" spans="1:20" ht="12.75" customHeight="1" x14ac:dyDescent="0.25">
      <c r="A194" s="1"/>
      <c r="B194" s="1"/>
      <c r="C194" s="1"/>
      <c r="D194" s="1"/>
      <c r="E194" s="1"/>
      <c r="F194" s="1"/>
      <c r="G194" s="1"/>
      <c r="H194" s="1"/>
      <c r="I194" s="1"/>
      <c r="J194" s="1"/>
      <c r="K194" s="1"/>
      <c r="L194" s="1"/>
      <c r="M194" s="1"/>
      <c r="N194" s="1"/>
      <c r="O194" s="1"/>
      <c r="P194" s="1"/>
      <c r="Q194" s="1"/>
      <c r="R194" s="1"/>
      <c r="S194" s="1"/>
      <c r="T194" s="1"/>
    </row>
    <row r="195" spans="1:20" ht="12.75" customHeight="1" x14ac:dyDescent="0.25">
      <c r="A195" s="1"/>
      <c r="B195" s="1"/>
      <c r="C195" s="1"/>
      <c r="D195" s="1"/>
      <c r="E195" s="1"/>
      <c r="F195" s="1"/>
      <c r="G195" s="1"/>
      <c r="H195" s="1"/>
      <c r="I195" s="1"/>
      <c r="J195" s="1"/>
      <c r="K195" s="1"/>
      <c r="L195" s="1"/>
      <c r="M195" s="1"/>
      <c r="N195" s="1"/>
      <c r="O195" s="1"/>
      <c r="P195" s="1"/>
      <c r="Q195" s="1"/>
      <c r="R195" s="1"/>
      <c r="S195" s="1"/>
      <c r="T195" s="1"/>
    </row>
    <row r="196" spans="1:20" ht="12.75" customHeight="1" x14ac:dyDescent="0.25">
      <c r="A196" s="1"/>
      <c r="B196" s="1"/>
      <c r="C196" s="1"/>
      <c r="D196" s="1"/>
      <c r="E196" s="1"/>
      <c r="F196" s="1"/>
      <c r="G196" s="1"/>
      <c r="H196" s="1"/>
      <c r="I196" s="1"/>
      <c r="J196" s="1"/>
      <c r="K196" s="1"/>
      <c r="L196" s="1"/>
      <c r="M196" s="1"/>
      <c r="N196" s="1"/>
      <c r="O196" s="1"/>
      <c r="P196" s="1"/>
      <c r="Q196" s="1"/>
      <c r="R196" s="1"/>
      <c r="S196" s="1"/>
      <c r="T196" s="1"/>
    </row>
    <row r="197" spans="1:20" ht="12.75" customHeight="1" x14ac:dyDescent="0.25">
      <c r="A197" s="1"/>
      <c r="B197" s="1"/>
      <c r="C197" s="1"/>
      <c r="D197" s="1"/>
      <c r="E197" s="1"/>
      <c r="F197" s="1"/>
      <c r="G197" s="1"/>
      <c r="H197" s="1"/>
      <c r="I197" s="1"/>
      <c r="J197" s="1"/>
      <c r="K197" s="1"/>
      <c r="L197" s="1"/>
      <c r="M197" s="1"/>
      <c r="N197" s="1"/>
      <c r="O197" s="1"/>
      <c r="P197" s="1"/>
      <c r="Q197" s="1"/>
      <c r="R197" s="1"/>
      <c r="S197" s="1"/>
      <c r="T197" s="1"/>
    </row>
    <row r="198" spans="1:20" ht="12.75" customHeight="1" x14ac:dyDescent="0.25">
      <c r="A198" s="1"/>
      <c r="B198" s="1"/>
      <c r="C198" s="1"/>
      <c r="D198" s="1"/>
      <c r="E198" s="1"/>
      <c r="F198" s="1"/>
      <c r="G198" s="1"/>
      <c r="H198" s="1"/>
      <c r="I198" s="1"/>
      <c r="J198" s="1"/>
      <c r="K198" s="1"/>
      <c r="L198" s="1"/>
      <c r="M198" s="1"/>
      <c r="N198" s="1"/>
      <c r="O198" s="1"/>
      <c r="P198" s="1"/>
      <c r="Q198" s="1"/>
      <c r="R198" s="1"/>
      <c r="S198" s="1"/>
      <c r="T198" s="1"/>
    </row>
    <row r="199" spans="1:20" ht="12.75" customHeight="1" x14ac:dyDescent="0.25">
      <c r="A199" s="1"/>
      <c r="B199" s="1"/>
      <c r="C199" s="1"/>
      <c r="D199" s="1"/>
      <c r="E199" s="1"/>
      <c r="F199" s="1"/>
      <c r="G199" s="1"/>
      <c r="H199" s="1"/>
      <c r="I199" s="1"/>
      <c r="J199" s="1"/>
      <c r="K199" s="1"/>
      <c r="L199" s="1"/>
      <c r="M199" s="1"/>
      <c r="N199" s="1"/>
      <c r="O199" s="1"/>
      <c r="P199" s="1"/>
      <c r="Q199" s="1"/>
      <c r="R199" s="1"/>
      <c r="S199" s="1"/>
      <c r="T199" s="1"/>
    </row>
    <row r="200" spans="1:20" ht="12.75" customHeight="1" x14ac:dyDescent="0.25">
      <c r="A200" s="1"/>
      <c r="B200" s="1"/>
      <c r="C200" s="1"/>
      <c r="D200" s="1"/>
      <c r="E200" s="1"/>
      <c r="F200" s="1"/>
      <c r="G200" s="1"/>
      <c r="H200" s="1"/>
      <c r="I200" s="1"/>
      <c r="J200" s="1"/>
      <c r="K200" s="1"/>
      <c r="L200" s="1"/>
      <c r="M200" s="1"/>
      <c r="N200" s="1"/>
      <c r="O200" s="1"/>
      <c r="P200" s="1"/>
      <c r="Q200" s="1"/>
      <c r="R200" s="1"/>
      <c r="S200" s="1"/>
      <c r="T200" s="1"/>
    </row>
    <row r="201" spans="1:20" ht="12.75" customHeight="1" x14ac:dyDescent="0.25">
      <c r="A201" s="1"/>
      <c r="B201" s="1"/>
      <c r="C201" s="1"/>
      <c r="D201" s="1"/>
      <c r="E201" s="1"/>
      <c r="F201" s="1"/>
      <c r="G201" s="1"/>
      <c r="H201" s="1"/>
      <c r="I201" s="1"/>
      <c r="J201" s="1"/>
      <c r="K201" s="1"/>
      <c r="L201" s="1"/>
      <c r="M201" s="1"/>
      <c r="N201" s="1"/>
      <c r="O201" s="1"/>
      <c r="P201" s="1"/>
      <c r="Q201" s="1"/>
      <c r="R201" s="1"/>
      <c r="S201" s="1"/>
      <c r="T201" s="1"/>
    </row>
    <row r="202" spans="1:20" ht="12.75" customHeight="1" x14ac:dyDescent="0.25">
      <c r="A202" s="1"/>
      <c r="B202" s="1"/>
      <c r="C202" s="1"/>
      <c r="D202" s="1"/>
      <c r="E202" s="1"/>
      <c r="F202" s="1"/>
      <c r="G202" s="1"/>
      <c r="H202" s="1"/>
      <c r="I202" s="1"/>
      <c r="J202" s="1"/>
      <c r="K202" s="1"/>
      <c r="L202" s="1"/>
      <c r="M202" s="1"/>
      <c r="N202" s="1"/>
      <c r="O202" s="1"/>
      <c r="P202" s="1"/>
      <c r="Q202" s="1"/>
      <c r="R202" s="1"/>
      <c r="S202" s="1"/>
      <c r="T202" s="1"/>
    </row>
    <row r="203" spans="1:20" ht="12.75" customHeight="1" x14ac:dyDescent="0.25">
      <c r="A203" s="1"/>
      <c r="B203" s="1"/>
      <c r="C203" s="1"/>
      <c r="D203" s="1"/>
      <c r="E203" s="1"/>
      <c r="F203" s="1"/>
      <c r="G203" s="1"/>
      <c r="H203" s="1"/>
      <c r="I203" s="1"/>
      <c r="J203" s="1"/>
      <c r="K203" s="1"/>
      <c r="L203" s="1"/>
      <c r="M203" s="1"/>
      <c r="N203" s="1"/>
      <c r="O203" s="1"/>
      <c r="P203" s="1"/>
      <c r="Q203" s="1"/>
      <c r="R203" s="1"/>
      <c r="S203" s="1"/>
      <c r="T203" s="1"/>
    </row>
    <row r="204" spans="1:20" ht="12.75" customHeight="1" x14ac:dyDescent="0.25">
      <c r="A204" s="1"/>
      <c r="B204" s="1"/>
      <c r="C204" s="1"/>
      <c r="D204" s="1"/>
      <c r="E204" s="1"/>
      <c r="F204" s="1"/>
      <c r="G204" s="1"/>
      <c r="H204" s="1"/>
      <c r="I204" s="1"/>
      <c r="J204" s="1"/>
      <c r="K204" s="1"/>
      <c r="L204" s="1"/>
      <c r="M204" s="1"/>
      <c r="N204" s="1"/>
      <c r="O204" s="1"/>
      <c r="P204" s="1"/>
      <c r="Q204" s="1"/>
      <c r="R204" s="1"/>
      <c r="S204" s="1"/>
      <c r="T204" s="1"/>
    </row>
    <row r="205" spans="1:20" ht="12.75" customHeight="1" x14ac:dyDescent="0.25">
      <c r="A205" s="1"/>
      <c r="B205" s="1"/>
      <c r="C205" s="1"/>
      <c r="D205" s="1"/>
      <c r="E205" s="1"/>
      <c r="F205" s="1"/>
      <c r="G205" s="1"/>
      <c r="H205" s="1"/>
      <c r="I205" s="1"/>
      <c r="J205" s="1"/>
      <c r="K205" s="1"/>
      <c r="L205" s="1"/>
      <c r="M205" s="1"/>
      <c r="N205" s="1"/>
      <c r="O205" s="1"/>
      <c r="P205" s="1"/>
      <c r="Q205" s="1"/>
      <c r="R205" s="1"/>
      <c r="S205" s="1"/>
      <c r="T205" s="1"/>
    </row>
    <row r="206" spans="1:20" ht="12.75" customHeight="1" x14ac:dyDescent="0.25">
      <c r="A206" s="1"/>
      <c r="B206" s="1"/>
      <c r="C206" s="1"/>
      <c r="D206" s="1"/>
      <c r="E206" s="1"/>
      <c r="F206" s="1"/>
      <c r="G206" s="1"/>
      <c r="H206" s="1"/>
      <c r="I206" s="1"/>
      <c r="J206" s="1"/>
      <c r="K206" s="1"/>
      <c r="L206" s="1"/>
      <c r="M206" s="1"/>
      <c r="N206" s="1"/>
      <c r="O206" s="1"/>
      <c r="P206" s="1"/>
      <c r="Q206" s="1"/>
      <c r="R206" s="1"/>
      <c r="S206" s="1"/>
      <c r="T206" s="1"/>
    </row>
    <row r="207" spans="1:20" ht="12.75" customHeight="1" x14ac:dyDescent="0.25">
      <c r="A207" s="1"/>
      <c r="B207" s="1"/>
      <c r="C207" s="1"/>
      <c r="D207" s="1"/>
      <c r="E207" s="1"/>
      <c r="F207" s="1"/>
      <c r="G207" s="1"/>
      <c r="H207" s="1"/>
      <c r="I207" s="1"/>
      <c r="J207" s="1"/>
      <c r="K207" s="1"/>
      <c r="L207" s="1"/>
      <c r="M207" s="1"/>
      <c r="N207" s="1"/>
      <c r="O207" s="1"/>
      <c r="P207" s="1"/>
      <c r="Q207" s="1"/>
      <c r="R207" s="1"/>
      <c r="S207" s="1"/>
      <c r="T207" s="1"/>
    </row>
    <row r="208" spans="1:20" ht="12.75" customHeight="1" x14ac:dyDescent="0.25">
      <c r="A208" s="1"/>
      <c r="B208" s="1"/>
      <c r="C208" s="1"/>
      <c r="D208" s="1"/>
      <c r="E208" s="1"/>
      <c r="F208" s="1"/>
      <c r="G208" s="1"/>
      <c r="H208" s="1"/>
      <c r="I208" s="1"/>
      <c r="J208" s="1"/>
      <c r="K208" s="1"/>
      <c r="L208" s="1"/>
      <c r="M208" s="1"/>
      <c r="N208" s="1"/>
      <c r="O208" s="1"/>
      <c r="P208" s="1"/>
      <c r="Q208" s="1"/>
      <c r="R208" s="1"/>
      <c r="S208" s="1"/>
      <c r="T208" s="1"/>
    </row>
    <row r="209" spans="1:20" ht="12.75" customHeight="1" x14ac:dyDescent="0.25">
      <c r="A209" s="1"/>
      <c r="B209" s="1"/>
      <c r="C209" s="1"/>
      <c r="D209" s="1"/>
      <c r="E209" s="1"/>
      <c r="F209" s="1"/>
      <c r="G209" s="1"/>
      <c r="H209" s="1"/>
      <c r="I209" s="1"/>
      <c r="J209" s="1"/>
      <c r="K209" s="1"/>
      <c r="L209" s="1"/>
      <c r="M209" s="1"/>
      <c r="N209" s="1"/>
      <c r="O209" s="1"/>
      <c r="P209" s="1"/>
      <c r="Q209" s="1"/>
      <c r="R209" s="1"/>
      <c r="S209" s="1"/>
      <c r="T209" s="1"/>
    </row>
    <row r="210" spans="1:20" ht="12.75" customHeight="1" x14ac:dyDescent="0.25">
      <c r="A210" s="1"/>
      <c r="B210" s="1"/>
      <c r="C210" s="1"/>
      <c r="D210" s="1"/>
      <c r="E210" s="1"/>
      <c r="F210" s="1"/>
      <c r="G210" s="1"/>
      <c r="H210" s="1"/>
      <c r="I210" s="1"/>
      <c r="J210" s="1"/>
      <c r="K210" s="1"/>
      <c r="L210" s="1"/>
      <c r="M210" s="1"/>
      <c r="N210" s="1"/>
      <c r="O210" s="1"/>
      <c r="P210" s="1"/>
      <c r="Q210" s="1"/>
      <c r="R210" s="1"/>
      <c r="S210" s="1"/>
      <c r="T210" s="1"/>
    </row>
    <row r="211" spans="1:20" ht="12.75" customHeight="1" x14ac:dyDescent="0.25">
      <c r="A211" s="1"/>
      <c r="B211" s="1"/>
      <c r="C211" s="1"/>
      <c r="D211" s="1"/>
      <c r="E211" s="1"/>
      <c r="F211" s="1"/>
      <c r="G211" s="1"/>
      <c r="H211" s="1"/>
      <c r="I211" s="1"/>
      <c r="J211" s="1"/>
      <c r="K211" s="1"/>
      <c r="L211" s="1"/>
      <c r="M211" s="1"/>
      <c r="N211" s="1"/>
      <c r="O211" s="1"/>
      <c r="P211" s="1"/>
      <c r="Q211" s="1"/>
      <c r="R211" s="1"/>
      <c r="S211" s="1"/>
      <c r="T211" s="1"/>
    </row>
    <row r="212" spans="1:20" ht="12.75" customHeight="1" x14ac:dyDescent="0.25">
      <c r="A212" s="1"/>
      <c r="B212" s="1"/>
      <c r="C212" s="1"/>
      <c r="D212" s="1"/>
      <c r="E212" s="1"/>
      <c r="F212" s="1"/>
      <c r="G212" s="1"/>
      <c r="H212" s="1"/>
      <c r="I212" s="1"/>
      <c r="J212" s="1"/>
      <c r="K212" s="1"/>
      <c r="L212" s="1"/>
      <c r="M212" s="1"/>
      <c r="N212" s="1"/>
      <c r="O212" s="1"/>
      <c r="P212" s="1"/>
      <c r="Q212" s="1"/>
      <c r="R212" s="1"/>
      <c r="S212" s="1"/>
      <c r="T212" s="1"/>
    </row>
    <row r="213" spans="1:20" ht="12.75" customHeight="1" x14ac:dyDescent="0.25">
      <c r="A213" s="1"/>
      <c r="B213" s="1"/>
      <c r="C213" s="1"/>
      <c r="D213" s="1"/>
      <c r="E213" s="1"/>
      <c r="F213" s="1"/>
      <c r="G213" s="1"/>
      <c r="H213" s="1"/>
      <c r="I213" s="1"/>
      <c r="J213" s="1"/>
      <c r="K213" s="1"/>
      <c r="L213" s="1"/>
      <c r="M213" s="1"/>
      <c r="N213" s="1"/>
      <c r="O213" s="1"/>
      <c r="P213" s="1"/>
      <c r="Q213" s="1"/>
      <c r="R213" s="1"/>
      <c r="S213" s="1"/>
      <c r="T213" s="1"/>
    </row>
    <row r="214" spans="1:20" ht="12.75" customHeight="1" x14ac:dyDescent="0.25">
      <c r="A214" s="1"/>
      <c r="B214" s="1"/>
      <c r="C214" s="1"/>
      <c r="D214" s="1"/>
      <c r="E214" s="1"/>
      <c r="F214" s="1"/>
      <c r="G214" s="1"/>
      <c r="H214" s="1"/>
      <c r="I214" s="1"/>
      <c r="J214" s="1"/>
      <c r="K214" s="1"/>
      <c r="L214" s="1"/>
      <c r="M214" s="1"/>
      <c r="N214" s="1"/>
      <c r="O214" s="1"/>
      <c r="P214" s="1"/>
      <c r="Q214" s="1"/>
      <c r="R214" s="1"/>
      <c r="S214" s="1"/>
      <c r="T214" s="1"/>
    </row>
    <row r="215" spans="1:20" ht="12.75" customHeight="1" x14ac:dyDescent="0.25">
      <c r="A215" s="1"/>
      <c r="B215" s="1"/>
      <c r="C215" s="1"/>
      <c r="D215" s="1"/>
      <c r="E215" s="1"/>
      <c r="F215" s="1"/>
      <c r="G215" s="1"/>
      <c r="H215" s="1"/>
      <c r="I215" s="1"/>
      <c r="J215" s="1"/>
      <c r="K215" s="1"/>
      <c r="L215" s="1"/>
      <c r="M215" s="1"/>
      <c r="N215" s="1"/>
      <c r="O215" s="1"/>
      <c r="P215" s="1"/>
      <c r="Q215" s="1"/>
      <c r="R215" s="1"/>
      <c r="S215" s="1"/>
      <c r="T215" s="1"/>
    </row>
    <row r="216" spans="1:20" ht="12.75" customHeight="1" x14ac:dyDescent="0.25">
      <c r="A216" s="1"/>
      <c r="B216" s="1"/>
      <c r="C216" s="1"/>
      <c r="D216" s="1"/>
      <c r="E216" s="1"/>
      <c r="F216" s="1"/>
      <c r="G216" s="1"/>
      <c r="H216" s="1"/>
      <c r="I216" s="1"/>
      <c r="J216" s="1"/>
      <c r="K216" s="1"/>
      <c r="L216" s="1"/>
      <c r="M216" s="1"/>
      <c r="N216" s="1"/>
      <c r="O216" s="1"/>
      <c r="P216" s="1"/>
      <c r="Q216" s="1"/>
      <c r="R216" s="1"/>
      <c r="S216" s="1"/>
      <c r="T216" s="1"/>
    </row>
    <row r="217" spans="1:20" ht="12.75" customHeight="1" x14ac:dyDescent="0.25">
      <c r="A217" s="1"/>
      <c r="B217" s="1"/>
      <c r="C217" s="1"/>
      <c r="D217" s="1"/>
      <c r="E217" s="1"/>
      <c r="F217" s="1"/>
      <c r="G217" s="1"/>
      <c r="H217" s="1"/>
      <c r="I217" s="1"/>
      <c r="J217" s="1"/>
      <c r="K217" s="1"/>
      <c r="L217" s="1"/>
      <c r="M217" s="1"/>
      <c r="N217" s="1"/>
      <c r="O217" s="1"/>
      <c r="P217" s="1"/>
      <c r="Q217" s="1"/>
      <c r="R217" s="1"/>
      <c r="S217" s="1"/>
      <c r="T217" s="1"/>
    </row>
    <row r="218" spans="1:20" ht="12.75" customHeight="1" x14ac:dyDescent="0.25">
      <c r="A218" s="1"/>
      <c r="B218" s="1"/>
      <c r="C218" s="1"/>
      <c r="D218" s="1"/>
      <c r="E218" s="1"/>
      <c r="F218" s="1"/>
      <c r="G218" s="1"/>
      <c r="H218" s="1"/>
      <c r="I218" s="1"/>
      <c r="J218" s="1"/>
      <c r="K218" s="1"/>
      <c r="L218" s="1"/>
      <c r="M218" s="1"/>
      <c r="N218" s="1"/>
      <c r="O218" s="1"/>
      <c r="P218" s="1"/>
      <c r="Q218" s="1"/>
      <c r="R218" s="1"/>
      <c r="S218" s="1"/>
      <c r="T218" s="1"/>
    </row>
    <row r="219" spans="1:20" ht="12.75" customHeight="1" x14ac:dyDescent="0.25">
      <c r="A219" s="1"/>
      <c r="B219" s="1"/>
      <c r="C219" s="1"/>
      <c r="D219" s="1"/>
      <c r="E219" s="1"/>
      <c r="F219" s="1"/>
      <c r="G219" s="1"/>
      <c r="H219" s="1"/>
      <c r="I219" s="1"/>
      <c r="J219" s="1"/>
      <c r="K219" s="1"/>
      <c r="L219" s="1"/>
      <c r="M219" s="1"/>
      <c r="N219" s="1"/>
      <c r="O219" s="1"/>
      <c r="P219" s="1"/>
      <c r="Q219" s="1"/>
      <c r="R219" s="1"/>
      <c r="S219" s="1"/>
      <c r="T219" s="1"/>
    </row>
    <row r="220" spans="1:20" ht="12.75" customHeight="1" x14ac:dyDescent="0.25">
      <c r="A220" s="1"/>
      <c r="B220" s="1"/>
      <c r="C220" s="1"/>
      <c r="D220" s="1"/>
      <c r="E220" s="1"/>
      <c r="F220" s="1"/>
      <c r="G220" s="1"/>
      <c r="H220" s="1"/>
      <c r="I220" s="1"/>
      <c r="J220" s="1"/>
      <c r="K220" s="1"/>
      <c r="L220" s="1"/>
      <c r="M220" s="1"/>
      <c r="N220" s="1"/>
      <c r="O220" s="1"/>
      <c r="P220" s="1"/>
      <c r="Q220" s="1"/>
      <c r="R220" s="1"/>
      <c r="S220" s="1"/>
      <c r="T220" s="1"/>
    </row>
    <row r="221" spans="1:20" ht="12.75" customHeight="1" x14ac:dyDescent="0.25">
      <c r="A221" s="1"/>
      <c r="B221" s="1"/>
      <c r="C221" s="1"/>
      <c r="D221" s="1"/>
      <c r="E221" s="1"/>
      <c r="F221" s="1"/>
      <c r="G221" s="1"/>
      <c r="H221" s="1"/>
      <c r="I221" s="1"/>
      <c r="J221" s="1"/>
      <c r="K221" s="1"/>
      <c r="L221" s="1"/>
      <c r="M221" s="1"/>
      <c r="N221" s="1"/>
      <c r="O221" s="1"/>
      <c r="P221" s="1"/>
      <c r="Q221" s="1"/>
      <c r="R221" s="1"/>
      <c r="S221" s="1"/>
      <c r="T221" s="1"/>
    </row>
    <row r="222" spans="1:20" ht="12.75" customHeight="1" x14ac:dyDescent="0.25">
      <c r="A222" s="1"/>
      <c r="B222" s="1"/>
      <c r="C222" s="1"/>
      <c r="D222" s="1"/>
      <c r="E222" s="1"/>
      <c r="F222" s="1"/>
      <c r="G222" s="1"/>
      <c r="H222" s="1"/>
      <c r="I222" s="1"/>
      <c r="J222" s="1"/>
      <c r="K222" s="1"/>
      <c r="L222" s="1"/>
      <c r="M222" s="1"/>
      <c r="N222" s="1"/>
      <c r="O222" s="1"/>
      <c r="P222" s="1"/>
      <c r="Q222" s="1"/>
      <c r="R222" s="1"/>
      <c r="S222" s="1"/>
      <c r="T222" s="1"/>
    </row>
    <row r="223" spans="1:20" ht="15.75" customHeight="1" x14ac:dyDescent="0.25">
      <c r="A223" s="1"/>
      <c r="B223" s="1"/>
      <c r="C223" s="1"/>
      <c r="D223" s="1"/>
      <c r="E223" s="1"/>
      <c r="F223" s="1"/>
      <c r="G223" s="1"/>
    </row>
    <row r="224" spans="1:20" ht="15.75" customHeight="1" x14ac:dyDescent="0.25">
      <c r="A224" s="1"/>
      <c r="B224" s="1"/>
      <c r="C224" s="1"/>
      <c r="D224" s="1"/>
      <c r="E224" s="1"/>
      <c r="F224" s="1"/>
      <c r="G224" s="1"/>
    </row>
    <row r="225" spans="1:7" ht="15.75" customHeight="1" x14ac:dyDescent="0.25">
      <c r="A225" s="1"/>
      <c r="B225" s="1"/>
      <c r="C225" s="1"/>
      <c r="D225" s="1"/>
      <c r="E225" s="1"/>
      <c r="F225" s="1"/>
      <c r="G225" s="1"/>
    </row>
    <row r="226" spans="1:7" ht="15.75" customHeight="1" x14ac:dyDescent="0.25">
      <c r="A226" s="1"/>
      <c r="B226" s="1"/>
      <c r="C226" s="1"/>
      <c r="D226" s="1"/>
      <c r="E226" s="1"/>
      <c r="F226" s="1"/>
      <c r="G226" s="1"/>
    </row>
    <row r="227" spans="1:7" ht="15.75" customHeight="1" x14ac:dyDescent="0.25"/>
    <row r="228" spans="1:7" ht="15.75" customHeight="1" x14ac:dyDescent="0.25"/>
    <row r="229" spans="1:7" ht="15.75" customHeight="1" x14ac:dyDescent="0.25"/>
    <row r="230" spans="1:7" ht="15.75" customHeight="1" x14ac:dyDescent="0.25"/>
    <row r="231" spans="1:7" ht="15.75" customHeight="1" x14ac:dyDescent="0.25"/>
    <row r="232" spans="1:7" ht="15.75" customHeight="1" x14ac:dyDescent="0.25"/>
    <row r="233" spans="1:7" ht="15.75" customHeight="1" x14ac:dyDescent="0.25"/>
    <row r="234" spans="1:7" ht="15.75" customHeight="1" x14ac:dyDescent="0.25"/>
    <row r="235" spans="1:7" ht="15.75" customHeight="1" x14ac:dyDescent="0.25"/>
    <row r="236" spans="1:7" ht="15.75" customHeight="1" x14ac:dyDescent="0.25"/>
    <row r="237" spans="1:7" ht="15.75" customHeight="1" x14ac:dyDescent="0.25"/>
    <row r="238" spans="1:7" ht="15.75" customHeight="1" x14ac:dyDescent="0.25"/>
    <row r="239" spans="1:7" ht="15.75" customHeight="1" x14ac:dyDescent="0.25"/>
    <row r="240" spans="1:7"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2">
    <mergeCell ref="A14:B14"/>
    <mergeCell ref="A20:B20"/>
    <mergeCell ref="A5:B5"/>
    <mergeCell ref="A6:B6"/>
    <mergeCell ref="A7:B7"/>
    <mergeCell ref="A1:A4"/>
    <mergeCell ref="B1:E2"/>
    <mergeCell ref="F1:G1"/>
    <mergeCell ref="B3:E3"/>
    <mergeCell ref="F3:G3"/>
    <mergeCell ref="B4:E4"/>
    <mergeCell ref="F4:G4"/>
  </mergeCell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N1004"/>
  <sheetViews>
    <sheetView workbookViewId="0">
      <selection activeCell="F4" sqref="A1:G4"/>
    </sheetView>
  </sheetViews>
  <sheetFormatPr baseColWidth="10" defaultColWidth="12.6328125" defaultRowHeight="15" customHeight="1" x14ac:dyDescent="0.25"/>
  <cols>
    <col min="1" max="1" width="3" customWidth="1"/>
    <col min="2" max="2" width="20.7265625" customWidth="1"/>
    <col min="3" max="3" width="49.36328125" customWidth="1"/>
    <col min="4" max="4" width="15.90625" customWidth="1"/>
    <col min="5" max="7" width="14.26953125" customWidth="1"/>
    <col min="8" max="11" width="15.90625" customWidth="1"/>
    <col min="12" max="28" width="14.36328125" customWidth="1"/>
  </cols>
  <sheetData>
    <row r="1" spans="1:14" s="327" customFormat="1" ht="15" customHeight="1" x14ac:dyDescent="0.25">
      <c r="A1" s="362"/>
      <c r="B1" s="363"/>
      <c r="C1" s="366" t="s">
        <v>314</v>
      </c>
      <c r="D1" s="367"/>
      <c r="E1" s="368"/>
      <c r="F1" s="336" t="s">
        <v>322</v>
      </c>
      <c r="G1" s="336"/>
    </row>
    <row r="2" spans="1:14" s="327" customFormat="1" ht="15" customHeight="1" x14ac:dyDescent="0.25">
      <c r="A2" s="362"/>
      <c r="B2" s="363"/>
      <c r="C2" s="369"/>
      <c r="D2" s="370"/>
      <c r="E2" s="371"/>
      <c r="F2" s="333" t="s">
        <v>319</v>
      </c>
      <c r="G2" s="333" t="s">
        <v>325</v>
      </c>
    </row>
    <row r="3" spans="1:14" s="327" customFormat="1" ht="15" customHeight="1" x14ac:dyDescent="0.25">
      <c r="A3" s="362"/>
      <c r="B3" s="363"/>
      <c r="C3" s="372" t="s">
        <v>315</v>
      </c>
      <c r="D3" s="373"/>
      <c r="E3" s="374"/>
      <c r="F3" s="337" t="s">
        <v>320</v>
      </c>
      <c r="G3" s="337"/>
    </row>
    <row r="4" spans="1:14" ht="12.75" customHeight="1" x14ac:dyDescent="0.25">
      <c r="A4" s="364"/>
      <c r="B4" s="365"/>
      <c r="C4" s="375" t="s">
        <v>316</v>
      </c>
      <c r="D4" s="376"/>
      <c r="E4" s="377"/>
      <c r="F4" s="337" t="s">
        <v>321</v>
      </c>
      <c r="G4" s="338"/>
      <c r="H4" s="1"/>
      <c r="I4" s="1"/>
      <c r="J4" s="1"/>
      <c r="K4" s="1"/>
    </row>
    <row r="5" spans="1:14" ht="12.75" customHeight="1" x14ac:dyDescent="0.25">
      <c r="A5" s="378" t="s">
        <v>98</v>
      </c>
      <c r="B5" s="379"/>
      <c r="C5" s="379"/>
      <c r="D5" s="379"/>
      <c r="E5" s="379"/>
      <c r="F5" s="379"/>
      <c r="G5" s="380"/>
      <c r="H5" s="69"/>
      <c r="I5" s="69"/>
      <c r="J5" s="69"/>
      <c r="K5" s="1"/>
    </row>
    <row r="6" spans="1:14" ht="24.75" customHeight="1" x14ac:dyDescent="0.25">
      <c r="A6" s="381"/>
      <c r="B6" s="382"/>
      <c r="C6" s="382"/>
      <c r="D6" s="382"/>
      <c r="E6" s="382"/>
      <c r="F6" s="382"/>
      <c r="G6" s="383"/>
      <c r="H6" s="69"/>
      <c r="I6" s="69"/>
      <c r="J6" s="69"/>
      <c r="K6" s="1"/>
    </row>
    <row r="7" spans="1:14" ht="12.75" customHeight="1" x14ac:dyDescent="0.25">
      <c r="A7" s="1"/>
      <c r="B7" s="1"/>
      <c r="C7" s="1"/>
      <c r="D7" s="1"/>
      <c r="E7" s="1"/>
      <c r="F7" s="1"/>
      <c r="G7" s="1">
        <v>2</v>
      </c>
      <c r="H7" s="1">
        <v>3</v>
      </c>
      <c r="I7" s="1"/>
      <c r="J7" s="1"/>
      <c r="K7" s="1"/>
    </row>
    <row r="8" spans="1:14" ht="58.5" customHeight="1" x14ac:dyDescent="0.25">
      <c r="A8" s="83"/>
      <c r="B8" s="84" t="s">
        <v>99</v>
      </c>
      <c r="C8" s="85" t="s">
        <v>5</v>
      </c>
      <c r="D8" s="84" t="s">
        <v>100</v>
      </c>
      <c r="E8" s="84" t="s">
        <v>101</v>
      </c>
      <c r="F8" s="84" t="s">
        <v>102</v>
      </c>
      <c r="G8" s="84" t="s">
        <v>103</v>
      </c>
      <c r="H8" s="84" t="s">
        <v>103</v>
      </c>
      <c r="I8" s="84" t="s">
        <v>103</v>
      </c>
      <c r="J8" s="84" t="s">
        <v>103</v>
      </c>
      <c r="K8" s="85" t="s">
        <v>79</v>
      </c>
    </row>
    <row r="9" spans="1:14" ht="18" customHeight="1" x14ac:dyDescent="0.25">
      <c r="A9" s="86"/>
      <c r="B9" s="87"/>
      <c r="C9" s="87" t="str">
        <f>'8. GASTO ADMON'!C84</f>
        <v>VALOR ASIGNADO PARA GASTOS DEPORTES</v>
      </c>
      <c r="D9" s="88"/>
      <c r="E9" s="89"/>
      <c r="F9" s="89"/>
      <c r="G9" s="89"/>
      <c r="H9" s="89"/>
      <c r="I9" s="89"/>
      <c r="J9" s="89"/>
      <c r="K9" s="90">
        <f>'8. GASTO ADMON'!E84</f>
        <v>0</v>
      </c>
    </row>
    <row r="10" spans="1:14" ht="12.75" customHeight="1" x14ac:dyDescent="0.25">
      <c r="A10" s="91">
        <v>1</v>
      </c>
      <c r="B10" s="92"/>
      <c r="C10" s="92" t="s">
        <v>104</v>
      </c>
      <c r="D10" s="93"/>
      <c r="E10" s="93"/>
      <c r="F10" s="93"/>
      <c r="G10" s="93"/>
      <c r="H10" s="94"/>
      <c r="I10" s="94"/>
      <c r="J10" s="94"/>
      <c r="K10" s="95">
        <f>SUM(D10:J10)</f>
        <v>0</v>
      </c>
    </row>
    <row r="11" spans="1:14" ht="12.75" customHeight="1" x14ac:dyDescent="0.25">
      <c r="A11" s="91">
        <v>2</v>
      </c>
      <c r="B11" s="92"/>
      <c r="C11" s="92" t="s">
        <v>105</v>
      </c>
      <c r="D11" s="96"/>
      <c r="E11" s="96"/>
      <c r="F11" s="96"/>
      <c r="G11" s="96"/>
      <c r="H11" s="96"/>
      <c r="I11" s="97"/>
      <c r="J11" s="97"/>
      <c r="K11" s="98">
        <f>SUM(E11:J11)</f>
        <v>0</v>
      </c>
      <c r="M11" s="99"/>
      <c r="N11" s="99"/>
    </row>
    <row r="12" spans="1:14" ht="12.75" customHeight="1" x14ac:dyDescent="0.25">
      <c r="A12" s="100"/>
      <c r="B12" s="101"/>
      <c r="C12" s="101" t="s">
        <v>106</v>
      </c>
      <c r="D12" s="48">
        <f t="shared" ref="D12:J12" si="0">D10*D11</f>
        <v>0</v>
      </c>
      <c r="E12" s="48">
        <f t="shared" si="0"/>
        <v>0</v>
      </c>
      <c r="F12" s="48">
        <f t="shared" si="0"/>
        <v>0</v>
      </c>
      <c r="G12" s="48">
        <f t="shared" si="0"/>
        <v>0</v>
      </c>
      <c r="H12" s="48">
        <f t="shared" si="0"/>
        <v>0</v>
      </c>
      <c r="I12" s="48">
        <f t="shared" si="0"/>
        <v>0</v>
      </c>
      <c r="J12" s="48">
        <f t="shared" si="0"/>
        <v>0</v>
      </c>
      <c r="K12" s="48">
        <f t="shared" ref="K12:K16" si="1">SUM(D12:J12)</f>
        <v>0</v>
      </c>
    </row>
    <row r="13" spans="1:14" ht="12.75" customHeight="1" x14ac:dyDescent="0.25">
      <c r="A13" s="91">
        <v>1</v>
      </c>
      <c r="B13" s="92"/>
      <c r="C13" s="92" t="s">
        <v>107</v>
      </c>
      <c r="D13" s="93"/>
      <c r="E13" s="93"/>
      <c r="F13" s="93"/>
      <c r="G13" s="93"/>
      <c r="H13" s="97"/>
      <c r="I13" s="94"/>
      <c r="J13" s="94"/>
      <c r="K13" s="95">
        <f t="shared" si="1"/>
        <v>0</v>
      </c>
      <c r="M13" s="99"/>
    </row>
    <row r="14" spans="1:14" ht="12.75" customHeight="1" x14ac:dyDescent="0.25">
      <c r="A14" s="91">
        <v>2</v>
      </c>
      <c r="B14" s="92"/>
      <c r="C14" s="92" t="s">
        <v>108</v>
      </c>
      <c r="D14" s="102"/>
      <c r="E14" s="102"/>
      <c r="F14" s="102"/>
      <c r="G14" s="102"/>
      <c r="H14" s="103"/>
      <c r="I14" s="103"/>
      <c r="J14" s="103"/>
      <c r="K14" s="104">
        <f t="shared" si="1"/>
        <v>0</v>
      </c>
    </row>
    <row r="15" spans="1:14" ht="12.75" customHeight="1" x14ac:dyDescent="0.25">
      <c r="A15" s="100"/>
      <c r="B15" s="101"/>
      <c r="C15" s="101" t="s">
        <v>109</v>
      </c>
      <c r="D15" s="105"/>
      <c r="E15" s="105">
        <f t="shared" ref="E15:J15" si="2">E13*E14</f>
        <v>0</v>
      </c>
      <c r="F15" s="105">
        <f t="shared" si="2"/>
        <v>0</v>
      </c>
      <c r="G15" s="105">
        <f t="shared" si="2"/>
        <v>0</v>
      </c>
      <c r="H15" s="105">
        <f t="shared" si="2"/>
        <v>0</v>
      </c>
      <c r="I15" s="105">
        <f t="shared" si="2"/>
        <v>0</v>
      </c>
      <c r="J15" s="105">
        <f t="shared" si="2"/>
        <v>0</v>
      </c>
      <c r="K15" s="106">
        <f t="shared" si="1"/>
        <v>0</v>
      </c>
    </row>
    <row r="16" spans="1:14" ht="12.75" customHeight="1" x14ac:dyDescent="0.25">
      <c r="A16" s="107"/>
      <c r="B16" s="108"/>
      <c r="C16" s="109" t="s">
        <v>110</v>
      </c>
      <c r="D16" s="110">
        <f t="shared" ref="D16:J16" si="3">D12+D15</f>
        <v>0</v>
      </c>
      <c r="E16" s="110">
        <f t="shared" si="3"/>
        <v>0</v>
      </c>
      <c r="F16" s="110">
        <f t="shared" si="3"/>
        <v>0</v>
      </c>
      <c r="G16" s="110">
        <f t="shared" si="3"/>
        <v>0</v>
      </c>
      <c r="H16" s="110">
        <f t="shared" si="3"/>
        <v>0</v>
      </c>
      <c r="I16" s="110">
        <f t="shared" si="3"/>
        <v>0</v>
      </c>
      <c r="J16" s="110">
        <f t="shared" si="3"/>
        <v>0</v>
      </c>
      <c r="K16" s="110">
        <f t="shared" si="1"/>
        <v>0</v>
      </c>
    </row>
    <row r="17" spans="1:11" ht="12.75" customHeight="1" x14ac:dyDescent="0.25">
      <c r="A17" s="111"/>
      <c r="B17" s="112"/>
      <c r="C17" s="113" t="s">
        <v>111</v>
      </c>
      <c r="D17" s="114"/>
      <c r="E17" s="115"/>
      <c r="F17" s="115"/>
      <c r="G17" s="115"/>
      <c r="H17" s="115"/>
      <c r="I17" s="115"/>
      <c r="J17" s="115"/>
      <c r="K17" s="110">
        <f>+K16</f>
        <v>0</v>
      </c>
    </row>
    <row r="18" spans="1:11" ht="12.75" customHeight="1" x14ac:dyDescent="0.25">
      <c r="A18" s="1"/>
      <c r="B18" s="116"/>
      <c r="C18" s="116"/>
      <c r="D18" s="117"/>
      <c r="E18" s="117"/>
      <c r="F18" s="117"/>
      <c r="G18" s="117"/>
      <c r="H18" s="117"/>
      <c r="I18" s="117"/>
      <c r="J18" s="117"/>
      <c r="K18" s="117"/>
    </row>
    <row r="19" spans="1:11" ht="12.75" customHeight="1" x14ac:dyDescent="0.25">
      <c r="A19" s="1"/>
      <c r="B19" s="1"/>
      <c r="C19" s="1"/>
      <c r="D19" s="1"/>
      <c r="E19" s="10"/>
      <c r="F19" s="10"/>
      <c r="G19" s="10"/>
      <c r="H19" s="10"/>
      <c r="I19" s="10"/>
      <c r="J19" s="10"/>
      <c r="K19" s="1"/>
    </row>
    <row r="20" spans="1:11" ht="48" customHeight="1" x14ac:dyDescent="0.25">
      <c r="A20" s="118"/>
      <c r="B20" s="119" t="s">
        <v>99</v>
      </c>
      <c r="C20" s="120" t="s">
        <v>112</v>
      </c>
      <c r="D20" s="84" t="str">
        <f t="shared" ref="D20:G20" si="4">+D8</f>
        <v>Gastos administrativos</v>
      </c>
      <c r="E20" s="84" t="str">
        <f t="shared" si="4"/>
        <v>Fases departamentales</v>
      </c>
      <c r="F20" s="84" t="str">
        <f t="shared" si="4"/>
        <v>Fases Regionales</v>
      </c>
      <c r="G20" s="84" t="str">
        <f t="shared" si="4"/>
        <v>Otros eventos</v>
      </c>
      <c r="H20" s="84" t="str">
        <f>H8</f>
        <v>Otros eventos</v>
      </c>
      <c r="I20" s="84" t="str">
        <f>+I8</f>
        <v>Otros eventos</v>
      </c>
      <c r="J20" s="84" t="str">
        <f>J8</f>
        <v>Otros eventos</v>
      </c>
      <c r="K20" s="85" t="s">
        <v>79</v>
      </c>
    </row>
    <row r="21" spans="1:11" ht="12.75" customHeight="1" x14ac:dyDescent="0.25">
      <c r="A21" s="121">
        <v>1</v>
      </c>
      <c r="B21" s="122"/>
      <c r="C21" s="123" t="s">
        <v>113</v>
      </c>
      <c r="D21" s="10">
        <f t="shared" ref="D21:K21" si="5">D16*0.02</f>
        <v>0</v>
      </c>
      <c r="E21" s="10">
        <f t="shared" si="5"/>
        <v>0</v>
      </c>
      <c r="F21" s="10">
        <f t="shared" si="5"/>
        <v>0</v>
      </c>
      <c r="G21" s="10">
        <f t="shared" si="5"/>
        <v>0</v>
      </c>
      <c r="H21" s="10">
        <f t="shared" si="5"/>
        <v>0</v>
      </c>
      <c r="I21" s="10">
        <f t="shared" si="5"/>
        <v>0</v>
      </c>
      <c r="J21" s="10">
        <f t="shared" si="5"/>
        <v>0</v>
      </c>
      <c r="K21" s="124">
        <f t="shared" si="5"/>
        <v>0</v>
      </c>
    </row>
    <row r="22" spans="1:11" ht="52.5" customHeight="1" x14ac:dyDescent="0.25">
      <c r="A22" s="25">
        <v>2</v>
      </c>
      <c r="B22" s="125" t="s">
        <v>114</v>
      </c>
      <c r="C22" s="126" t="s">
        <v>115</v>
      </c>
      <c r="D22" s="127"/>
      <c r="E22" s="128">
        <f>SUMIFS('5. I&amp;G ANEXO DEPORTE'!$Z$6:$Z$89,'5. I&amp;G ANEXO DEPORTE'!$B$6:$B$89,B22)</f>
        <v>0</v>
      </c>
      <c r="F22" s="128">
        <f>SUMIFS('5. I&amp;G ANEXO DEPORTE'!$Z$91:$Z$132,'5. I&amp;G ANEXO DEPORTE'!$B$91:$B$132,B22)</f>
        <v>0</v>
      </c>
      <c r="G22" s="127"/>
      <c r="H22" s="127"/>
      <c r="I22" s="127"/>
      <c r="J22" s="127"/>
      <c r="K22" s="129">
        <f>SUM(D22:J22)</f>
        <v>0</v>
      </c>
    </row>
    <row r="23" spans="1:11" ht="18" customHeight="1" x14ac:dyDescent="0.25">
      <c r="A23" s="25">
        <v>3</v>
      </c>
      <c r="B23" s="130" t="s">
        <v>116</v>
      </c>
      <c r="C23" s="131" t="s">
        <v>117</v>
      </c>
      <c r="D23" s="127"/>
      <c r="E23" s="128">
        <f>SUMIFS('5. I&amp;G ANEXO DEPORTE'!$Z$6:$Z$89,'5. I&amp;G ANEXO DEPORTE'!$B$6:$B$89,B23)</f>
        <v>0</v>
      </c>
      <c r="F23" s="128">
        <f>SUMIFS('5. I&amp;G ANEXO DEPORTE'!$Z$91:$Z$132,'5. I&amp;G ANEXO DEPORTE'!$B$91:$B$132,B23)</f>
        <v>0</v>
      </c>
      <c r="G23" s="127"/>
      <c r="H23" s="127"/>
      <c r="I23" s="127"/>
      <c r="J23" s="127"/>
      <c r="K23" s="129"/>
    </row>
    <row r="24" spans="1:11" ht="24.75" customHeight="1" x14ac:dyDescent="0.25">
      <c r="A24" s="25">
        <v>4</v>
      </c>
      <c r="B24" s="130" t="s">
        <v>118</v>
      </c>
      <c r="C24" s="131" t="s">
        <v>119</v>
      </c>
      <c r="D24" s="127"/>
      <c r="E24" s="128">
        <f>SUMIFS('5. I&amp;G ANEXO DEPORTE'!$Z$6:$Z$89,'5. I&amp;G ANEXO DEPORTE'!$B$6:$B$89,B24)</f>
        <v>0</v>
      </c>
      <c r="F24" s="128">
        <f>SUMIFS('5. I&amp;G ANEXO DEPORTE'!$Z$91:$Z$132,'5. I&amp;G ANEXO DEPORTE'!$B$91:$B$132,B24)</f>
        <v>0</v>
      </c>
      <c r="G24" s="127"/>
      <c r="H24" s="127"/>
      <c r="I24" s="127"/>
      <c r="J24" s="127"/>
      <c r="K24" s="129">
        <f t="shared" ref="K24:K42" si="6">SUM(D24:J24)</f>
        <v>0</v>
      </c>
    </row>
    <row r="25" spans="1:11" ht="18" customHeight="1" x14ac:dyDescent="0.25">
      <c r="A25" s="25">
        <v>5</v>
      </c>
      <c r="B25" s="130" t="s">
        <v>120</v>
      </c>
      <c r="C25" s="131" t="s">
        <v>121</v>
      </c>
      <c r="D25" s="127"/>
      <c r="E25" s="128">
        <f>SUMIFS('5. I&amp;G ANEXO DEPORTE'!$Z$6:$Z$89,'5. I&amp;G ANEXO DEPORTE'!$B$6:$B$89,B25)</f>
        <v>0</v>
      </c>
      <c r="F25" s="128">
        <f>SUMIFS('5. I&amp;G ANEXO DEPORTE'!$Z$91:$Z$132,'5. I&amp;G ANEXO DEPORTE'!$B$91:$B$132,B25)</f>
        <v>0</v>
      </c>
      <c r="G25" s="127"/>
      <c r="H25" s="127"/>
      <c r="I25" s="127"/>
      <c r="J25" s="127"/>
      <c r="K25" s="129">
        <f t="shared" si="6"/>
        <v>0</v>
      </c>
    </row>
    <row r="26" spans="1:11" ht="12.75" customHeight="1" x14ac:dyDescent="0.25">
      <c r="A26" s="25">
        <v>6</v>
      </c>
      <c r="B26" s="130" t="s">
        <v>122</v>
      </c>
      <c r="C26" s="131" t="s">
        <v>123</v>
      </c>
      <c r="D26" s="127"/>
      <c r="E26" s="128">
        <f>SUMIFS('5. I&amp;G ANEXO DEPORTE'!$Z$6:$Z$89,'5. I&amp;G ANEXO DEPORTE'!$B$6:$B$89,B26)</f>
        <v>0</v>
      </c>
      <c r="F26" s="128">
        <f>SUMIFS('5. I&amp;G ANEXO DEPORTE'!$Z$91:$Z$132,'5. I&amp;G ANEXO DEPORTE'!$B$91:$B$132,B26)</f>
        <v>0</v>
      </c>
      <c r="G26" s="127"/>
      <c r="H26" s="127"/>
      <c r="I26" s="127"/>
      <c r="J26" s="127"/>
      <c r="K26" s="129">
        <f t="shared" si="6"/>
        <v>0</v>
      </c>
    </row>
    <row r="27" spans="1:11" ht="12.75" customHeight="1" x14ac:dyDescent="0.25">
      <c r="A27" s="25">
        <v>7</v>
      </c>
      <c r="B27" s="130" t="s">
        <v>124</v>
      </c>
      <c r="C27" s="131" t="s">
        <v>125</v>
      </c>
      <c r="D27" s="127"/>
      <c r="E27" s="128">
        <f>SUMIFS('5. I&amp;G ANEXO DEPORTE'!$Z$6:$Z$89,'5. I&amp;G ANEXO DEPORTE'!$B$6:$B$89,B27)</f>
        <v>0</v>
      </c>
      <c r="F27" s="128">
        <f>SUMIFS('5. I&amp;G ANEXO DEPORTE'!$Z$91:$Z$132,'5. I&amp;G ANEXO DEPORTE'!$B$91:$B$132,B27)</f>
        <v>0</v>
      </c>
      <c r="G27" s="132"/>
      <c r="H27" s="132"/>
      <c r="I27" s="132"/>
      <c r="J27" s="127"/>
      <c r="K27" s="129">
        <f t="shared" si="6"/>
        <v>0</v>
      </c>
    </row>
    <row r="28" spans="1:11" ht="12.75" customHeight="1" x14ac:dyDescent="0.25">
      <c r="A28" s="25">
        <v>8</v>
      </c>
      <c r="B28" s="130" t="s">
        <v>126</v>
      </c>
      <c r="C28" s="131" t="s">
        <v>127</v>
      </c>
      <c r="D28" s="127"/>
      <c r="E28" s="128">
        <f>SUMIFS('5. I&amp;G ANEXO DEPORTE'!$Z$6:$Z$89,'5. I&amp;G ANEXO DEPORTE'!$B$6:$B$89,B28)</f>
        <v>0</v>
      </c>
      <c r="F28" s="128">
        <f>SUMIFS('5. I&amp;G ANEXO DEPORTE'!$Z$91:$Z$132,'5. I&amp;G ANEXO DEPORTE'!$B$91:$B$132,B28)</f>
        <v>0</v>
      </c>
      <c r="G28" s="132"/>
      <c r="H28" s="132"/>
      <c r="I28" s="132"/>
      <c r="J28" s="127"/>
      <c r="K28" s="129">
        <f t="shared" si="6"/>
        <v>0</v>
      </c>
    </row>
    <row r="29" spans="1:11" ht="12.75" customHeight="1" x14ac:dyDescent="0.25">
      <c r="A29" s="25">
        <v>9</v>
      </c>
      <c r="B29" s="130" t="s">
        <v>128</v>
      </c>
      <c r="C29" s="131" t="s">
        <v>129</v>
      </c>
      <c r="D29" s="127"/>
      <c r="E29" s="128">
        <f>SUMIFS('5. I&amp;G ANEXO DEPORTE'!$Z$6:$Z$89,'5. I&amp;G ANEXO DEPORTE'!$B$6:$B$89,B29)</f>
        <v>0</v>
      </c>
      <c r="F29" s="128">
        <f>SUMIFS('5. I&amp;G ANEXO DEPORTE'!$Z$91:$Z$132,'5. I&amp;G ANEXO DEPORTE'!$B$91:$B$132,B29)</f>
        <v>0</v>
      </c>
      <c r="G29" s="132"/>
      <c r="H29" s="132"/>
      <c r="I29" s="132"/>
      <c r="J29" s="127"/>
      <c r="K29" s="129">
        <f t="shared" si="6"/>
        <v>0</v>
      </c>
    </row>
    <row r="30" spans="1:11" ht="28.5" customHeight="1" x14ac:dyDescent="0.25">
      <c r="A30" s="25">
        <v>10</v>
      </c>
      <c r="B30" s="130" t="s">
        <v>130</v>
      </c>
      <c r="C30" s="131" t="s">
        <v>131</v>
      </c>
      <c r="D30" s="127"/>
      <c r="E30" s="128">
        <f>SUMIFS('5. I&amp;G ANEXO DEPORTE'!$Z$6:$Z$89,'5. I&amp;G ANEXO DEPORTE'!$B$6:$B$89,B30)</f>
        <v>0</v>
      </c>
      <c r="F30" s="128">
        <f>SUMIFS('5. I&amp;G ANEXO DEPORTE'!$Z$91:$Z$132,'5. I&amp;G ANEXO DEPORTE'!$B$91:$B$132,B30)</f>
        <v>0</v>
      </c>
      <c r="G30" s="127"/>
      <c r="H30" s="127"/>
      <c r="I30" s="127"/>
      <c r="J30" s="127"/>
      <c r="K30" s="129">
        <f t="shared" si="6"/>
        <v>0</v>
      </c>
    </row>
    <row r="31" spans="1:11" ht="12.75" customHeight="1" x14ac:dyDescent="0.25">
      <c r="A31" s="25">
        <v>11</v>
      </c>
      <c r="B31" s="130" t="s">
        <v>132</v>
      </c>
      <c r="C31" s="131" t="s">
        <v>133</v>
      </c>
      <c r="D31" s="127"/>
      <c r="E31" s="128">
        <f>SUMIFS('5. I&amp;G ANEXO DEPORTE'!$Z$6:$Z$89,'5. I&amp;G ANEXO DEPORTE'!$B$6:$B$89,B31)</f>
        <v>0</v>
      </c>
      <c r="F31" s="128">
        <f>SUMIFS('5. I&amp;G ANEXO DEPORTE'!$Z$91:$Z$132,'5. I&amp;G ANEXO DEPORTE'!$B$91:$B$132,B31)</f>
        <v>0</v>
      </c>
      <c r="G31" s="127"/>
      <c r="H31" s="127"/>
      <c r="I31" s="127"/>
      <c r="J31" s="127"/>
      <c r="K31" s="129">
        <f t="shared" si="6"/>
        <v>0</v>
      </c>
    </row>
    <row r="32" spans="1:11" ht="12.75" customHeight="1" x14ac:dyDescent="0.25">
      <c r="A32" s="25">
        <v>12</v>
      </c>
      <c r="B32" s="130" t="s">
        <v>134</v>
      </c>
      <c r="C32" s="131" t="s">
        <v>135</v>
      </c>
      <c r="D32" s="127"/>
      <c r="E32" s="128">
        <f>SUMIFS('5. I&amp;G ANEXO DEPORTE'!$Z$6:$Z$89,'5. I&amp;G ANEXO DEPORTE'!$B$6:$B$89,B32)</f>
        <v>0</v>
      </c>
      <c r="F32" s="128">
        <f>SUMIFS('5. I&amp;G ANEXO DEPORTE'!$Z$91:$Z$132,'5. I&amp;G ANEXO DEPORTE'!$B$91:$B$132,B32)</f>
        <v>0</v>
      </c>
      <c r="G32" s="127"/>
      <c r="H32" s="127"/>
      <c r="I32" s="127"/>
      <c r="J32" s="127"/>
      <c r="K32" s="129">
        <f t="shared" si="6"/>
        <v>0</v>
      </c>
    </row>
    <row r="33" spans="1:11" ht="12.75" customHeight="1" x14ac:dyDescent="0.25">
      <c r="A33" s="25">
        <v>13</v>
      </c>
      <c r="B33" s="130" t="s">
        <v>136</v>
      </c>
      <c r="C33" s="131" t="s">
        <v>137</v>
      </c>
      <c r="D33" s="127"/>
      <c r="E33" s="128">
        <f>SUMIFS('5. I&amp;G ANEXO DEPORTE'!$Z$6:$Z$89,'5. I&amp;G ANEXO DEPORTE'!$B$6:$B$89,B33)</f>
        <v>0</v>
      </c>
      <c r="F33" s="128">
        <f>SUMIFS('5. I&amp;G ANEXO DEPORTE'!$Z$91:$Z$132,'5. I&amp;G ANEXO DEPORTE'!$B$91:$B$132,B33)</f>
        <v>0</v>
      </c>
      <c r="G33" s="127"/>
      <c r="H33" s="127"/>
      <c r="I33" s="127"/>
      <c r="J33" s="127"/>
      <c r="K33" s="129">
        <f t="shared" si="6"/>
        <v>0</v>
      </c>
    </row>
    <row r="34" spans="1:11" ht="12.75" customHeight="1" x14ac:dyDescent="0.25">
      <c r="A34" s="25">
        <v>14</v>
      </c>
      <c r="B34" s="130" t="s">
        <v>138</v>
      </c>
      <c r="C34" s="131" t="s">
        <v>139</v>
      </c>
      <c r="D34" s="127"/>
      <c r="E34" s="128">
        <f>SUMIFS('5. I&amp;G ANEXO DEPORTE'!$Z$6:$Z$89,'5. I&amp;G ANEXO DEPORTE'!$B$6:$B$89,B34)</f>
        <v>0</v>
      </c>
      <c r="F34" s="128">
        <f>SUMIFS('5. I&amp;G ANEXO DEPORTE'!$Z$91:$Z$132,'5. I&amp;G ANEXO DEPORTE'!$B$91:$B$132,B34)</f>
        <v>0</v>
      </c>
      <c r="G34" s="132"/>
      <c r="H34" s="132"/>
      <c r="I34" s="132"/>
      <c r="J34" s="127"/>
      <c r="K34" s="129">
        <f t="shared" si="6"/>
        <v>0</v>
      </c>
    </row>
    <row r="35" spans="1:11" ht="15.75" customHeight="1" x14ac:dyDescent="0.25">
      <c r="A35" s="25">
        <v>15</v>
      </c>
      <c r="B35" s="130" t="s">
        <v>140</v>
      </c>
      <c r="C35" s="131" t="s">
        <v>141</v>
      </c>
      <c r="D35" s="127"/>
      <c r="E35" s="128">
        <f>SUMIFS('5. I&amp;G ANEXO DEPORTE'!$Z$6:$Z$89,'5. I&amp;G ANEXO DEPORTE'!$B$6:$B$89,B35)</f>
        <v>0</v>
      </c>
      <c r="F35" s="128">
        <f>SUMIFS('5. I&amp;G ANEXO DEPORTE'!$Z$91:$Z$132,'5. I&amp;G ANEXO DEPORTE'!$B$91:$B$132,B35)</f>
        <v>0</v>
      </c>
      <c r="G35" s="132"/>
      <c r="H35" s="132"/>
      <c r="I35" s="132"/>
      <c r="J35" s="127"/>
      <c r="K35" s="129">
        <f t="shared" si="6"/>
        <v>0</v>
      </c>
    </row>
    <row r="36" spans="1:11" ht="15.75" customHeight="1" x14ac:dyDescent="0.25">
      <c r="A36" s="25">
        <v>16</v>
      </c>
      <c r="B36" s="133" t="s">
        <v>142</v>
      </c>
      <c r="C36" s="134" t="s">
        <v>143</v>
      </c>
      <c r="D36" s="127"/>
      <c r="E36" s="128">
        <f>SUMIFS('5. I&amp;G ANEXO DEPORTE'!$Z$6:$Z$89,'5. I&amp;G ANEXO DEPORTE'!$B$6:$B$89,B36)</f>
        <v>0</v>
      </c>
      <c r="F36" s="128">
        <f>SUMIFS('5. I&amp;G ANEXO DEPORTE'!$Z$91:$Z$132,'5. I&amp;G ANEXO DEPORTE'!$B$91:$B$132,B36)</f>
        <v>0</v>
      </c>
      <c r="G36" s="127"/>
      <c r="H36" s="127"/>
      <c r="I36" s="127"/>
      <c r="J36" s="127"/>
      <c r="K36" s="129">
        <f t="shared" si="6"/>
        <v>0</v>
      </c>
    </row>
    <row r="37" spans="1:11" ht="15.75" customHeight="1" x14ac:dyDescent="0.25">
      <c r="A37" s="25">
        <v>17</v>
      </c>
      <c r="B37" s="135" t="s">
        <v>144</v>
      </c>
      <c r="C37" s="136" t="s">
        <v>145</v>
      </c>
      <c r="D37" s="127"/>
      <c r="E37" s="128">
        <f>SUMIFS('5. I&amp;G ANEXO DEPORTE'!$Z$6:$Z$89,'5. I&amp;G ANEXO DEPORTE'!$B$6:$B$89,B37)</f>
        <v>0</v>
      </c>
      <c r="F37" s="128">
        <f>SUMIFS('5. I&amp;G ANEXO DEPORTE'!$Z$91:$Z$132,'5. I&amp;G ANEXO DEPORTE'!$B$91:$B$132,B37)</f>
        <v>0</v>
      </c>
      <c r="G37" s="132"/>
      <c r="H37" s="132"/>
      <c r="I37" s="127"/>
      <c r="J37" s="127"/>
      <c r="K37" s="129">
        <f t="shared" si="6"/>
        <v>0</v>
      </c>
    </row>
    <row r="38" spans="1:11" ht="15.75" customHeight="1" x14ac:dyDescent="0.25">
      <c r="A38" s="25">
        <v>18</v>
      </c>
      <c r="B38" s="135" t="s">
        <v>146</v>
      </c>
      <c r="C38" s="136" t="s">
        <v>147</v>
      </c>
      <c r="D38" s="127"/>
      <c r="E38" s="128">
        <f>SUMIFS('5. I&amp;G ANEXO DEPORTE'!$Z$6:$Z$89,'5. I&amp;G ANEXO DEPORTE'!$B$6:$B$89,B38)</f>
        <v>0</v>
      </c>
      <c r="F38" s="128">
        <f>SUMIFS('5. I&amp;G ANEXO DEPORTE'!$Z$91:$Z$132,'5. I&amp;G ANEXO DEPORTE'!$B$91:$B$132,B38)</f>
        <v>0</v>
      </c>
      <c r="G38" s="132"/>
      <c r="H38" s="132"/>
      <c r="I38" s="132"/>
      <c r="J38" s="127"/>
      <c r="K38" s="129">
        <f t="shared" si="6"/>
        <v>0</v>
      </c>
    </row>
    <row r="39" spans="1:11" ht="15.75" customHeight="1" x14ac:dyDescent="0.25">
      <c r="A39" s="25">
        <v>19</v>
      </c>
      <c r="B39" s="135" t="s">
        <v>148</v>
      </c>
      <c r="C39" s="137" t="s">
        <v>149</v>
      </c>
      <c r="D39" s="127"/>
      <c r="E39" s="128">
        <f>SUMIFS('5. I&amp;G ANEXO DEPORTE'!$Z$6:$Z$89,'5. I&amp;G ANEXO DEPORTE'!$B$6:$B$89,B39)</f>
        <v>0</v>
      </c>
      <c r="F39" s="128">
        <f>SUMIFS('5. I&amp;G ANEXO DEPORTE'!$Z$91:$Z$132,'5. I&amp;G ANEXO DEPORTE'!$B$91:$B$132,B39)</f>
        <v>0</v>
      </c>
      <c r="G39" s="132"/>
      <c r="H39" s="132"/>
      <c r="I39" s="132"/>
      <c r="J39" s="127"/>
      <c r="K39" s="129">
        <f t="shared" si="6"/>
        <v>0</v>
      </c>
    </row>
    <row r="40" spans="1:11" ht="12.75" customHeight="1" x14ac:dyDescent="0.25">
      <c r="A40" s="25">
        <v>20</v>
      </c>
      <c r="B40" s="138" t="s">
        <v>150</v>
      </c>
      <c r="C40" s="139" t="s">
        <v>151</v>
      </c>
      <c r="D40" s="127"/>
      <c r="E40" s="128">
        <f>SUMIFS('5. I&amp;G ANEXO DEPORTE'!$Z$6:$Z$89,'5. I&amp;G ANEXO DEPORTE'!$B$6:$B$89,B40)</f>
        <v>0</v>
      </c>
      <c r="F40" s="128">
        <f>SUMIFS('5. I&amp;G ANEXO DEPORTE'!$Z$91:$Z$132,'5. I&amp;G ANEXO DEPORTE'!$B$91:$B$132,B40)</f>
        <v>0</v>
      </c>
      <c r="G40" s="127"/>
      <c r="H40" s="127"/>
      <c r="I40" s="127"/>
      <c r="J40" s="127"/>
      <c r="K40" s="129">
        <f t="shared" si="6"/>
        <v>0</v>
      </c>
    </row>
    <row r="41" spans="1:11" ht="12.75" customHeight="1" x14ac:dyDescent="0.25">
      <c r="A41" s="25">
        <v>21</v>
      </c>
      <c r="B41" s="138" t="s">
        <v>152</v>
      </c>
      <c r="C41" s="139" t="s">
        <v>153</v>
      </c>
      <c r="D41" s="127"/>
      <c r="E41" s="128">
        <f>SUMIFS('5. I&amp;G ANEXO DEPORTE'!$Z$6:$Z$89,'5. I&amp;G ANEXO DEPORTE'!$B$6:$B$89,B41)</f>
        <v>0</v>
      </c>
      <c r="F41" s="128">
        <f>SUMIFS('5. I&amp;G ANEXO DEPORTE'!$Z$91:$Z$132,'5. I&amp;G ANEXO DEPORTE'!$B$91:$B$132,B41)</f>
        <v>0</v>
      </c>
      <c r="G41" s="127"/>
      <c r="H41" s="127"/>
      <c r="I41" s="127"/>
      <c r="J41" s="127"/>
      <c r="K41" s="129">
        <f t="shared" si="6"/>
        <v>0</v>
      </c>
    </row>
    <row r="42" spans="1:11" ht="12.75" customHeight="1" x14ac:dyDescent="0.25">
      <c r="A42" s="25">
        <v>22</v>
      </c>
      <c r="B42" s="138"/>
      <c r="C42" s="139" t="s">
        <v>154</v>
      </c>
      <c r="D42" s="140"/>
      <c r="E42" s="128">
        <f>SUMIFS('5. I&amp;G ANEXO DEPORTE'!$Z$6:$Z$89,'5. I&amp;G ANEXO DEPORTE'!$B$6:$B$89,B42)</f>
        <v>0</v>
      </c>
      <c r="F42" s="128">
        <f>SUMIFS('5. I&amp;G ANEXO DEPORTE'!$Z$91:$Z$132,'5. I&amp;G ANEXO DEPORTE'!$B$91:$B$132,B42)</f>
        <v>0</v>
      </c>
      <c r="G42" s="140"/>
      <c r="H42" s="140"/>
      <c r="I42" s="140"/>
      <c r="J42" s="141"/>
      <c r="K42" s="129">
        <f t="shared" si="6"/>
        <v>0</v>
      </c>
    </row>
    <row r="43" spans="1:11" ht="12.75" customHeight="1" x14ac:dyDescent="0.25">
      <c r="A43" s="142"/>
      <c r="B43" s="143"/>
      <c r="C43" s="144" t="s">
        <v>155</v>
      </c>
      <c r="D43" s="145">
        <f t="shared" ref="D43:K43" si="7">SUM(D21:D42)</f>
        <v>0</v>
      </c>
      <c r="E43" s="146">
        <f t="shared" si="7"/>
        <v>0</v>
      </c>
      <c r="F43" s="146">
        <f t="shared" si="7"/>
        <v>0</v>
      </c>
      <c r="G43" s="146">
        <f t="shared" si="7"/>
        <v>0</v>
      </c>
      <c r="H43" s="146">
        <f t="shared" si="7"/>
        <v>0</v>
      </c>
      <c r="I43" s="146">
        <f t="shared" si="7"/>
        <v>0</v>
      </c>
      <c r="J43" s="146">
        <f t="shared" si="7"/>
        <v>0</v>
      </c>
      <c r="K43" s="147">
        <f t="shared" si="7"/>
        <v>0</v>
      </c>
    </row>
    <row r="44" spans="1:11" ht="12.75" customHeight="1" x14ac:dyDescent="0.25">
      <c r="A44" s="1"/>
      <c r="B44" s="1"/>
      <c r="C44" s="1"/>
      <c r="D44" s="1"/>
      <c r="E44" s="1"/>
      <c r="F44" s="1"/>
      <c r="G44" s="1"/>
      <c r="H44" s="1"/>
      <c r="I44" s="1"/>
      <c r="J44" s="1"/>
      <c r="K44" s="1"/>
    </row>
    <row r="45" spans="1:11" ht="12.75" customHeight="1" x14ac:dyDescent="0.25">
      <c r="A45" s="1"/>
      <c r="B45" s="148"/>
      <c r="C45" s="144" t="s">
        <v>156</v>
      </c>
      <c r="D45" s="149">
        <f t="shared" ref="D45:J45" si="8">D16-D43</f>
        <v>0</v>
      </c>
      <c r="E45" s="149">
        <f t="shared" si="8"/>
        <v>0</v>
      </c>
      <c r="F45" s="149">
        <f t="shared" si="8"/>
        <v>0</v>
      </c>
      <c r="G45" s="149">
        <f t="shared" si="8"/>
        <v>0</v>
      </c>
      <c r="H45" s="149">
        <f t="shared" si="8"/>
        <v>0</v>
      </c>
      <c r="I45" s="149">
        <f t="shared" si="8"/>
        <v>0</v>
      </c>
      <c r="J45" s="149">
        <f t="shared" si="8"/>
        <v>0</v>
      </c>
      <c r="K45" s="150">
        <f>K17-K43</f>
        <v>0</v>
      </c>
    </row>
    <row r="46" spans="1:11" ht="12.75" customHeight="1" x14ac:dyDescent="0.25">
      <c r="A46" s="1"/>
      <c r="B46" s="1"/>
      <c r="C46" s="1"/>
      <c r="D46" s="1"/>
      <c r="E46" s="1"/>
      <c r="F46" s="1"/>
      <c r="G46" s="1"/>
      <c r="H46" s="1"/>
      <c r="I46" s="1"/>
      <c r="J46" s="1"/>
      <c r="K46" s="1"/>
    </row>
    <row r="47" spans="1:11" ht="12.75" customHeight="1" x14ac:dyDescent="0.25">
      <c r="A47" s="1"/>
      <c r="B47" s="151"/>
      <c r="C47" s="384" t="s">
        <v>157</v>
      </c>
      <c r="D47" s="385"/>
      <c r="E47" s="1"/>
      <c r="F47" s="1"/>
      <c r="G47" s="1"/>
      <c r="H47" s="1"/>
      <c r="I47" s="1"/>
      <c r="J47" s="1"/>
      <c r="K47" s="1"/>
    </row>
    <row r="48" spans="1:11" ht="12.75" customHeight="1" x14ac:dyDescent="0.25">
      <c r="A48" s="1"/>
      <c r="B48" s="117"/>
      <c r="C48" s="386"/>
      <c r="D48" s="352"/>
      <c r="E48" s="1"/>
      <c r="F48" s="1"/>
      <c r="G48" s="1"/>
      <c r="H48" s="1"/>
      <c r="I48" s="1"/>
      <c r="J48" s="1"/>
      <c r="K48" s="1"/>
    </row>
    <row r="49" spans="1:11" ht="12.75" customHeight="1" x14ac:dyDescent="0.25">
      <c r="A49" s="1"/>
      <c r="B49" s="1"/>
      <c r="C49" s="152" t="s">
        <v>158</v>
      </c>
      <c r="D49" s="153">
        <f>K17</f>
        <v>0</v>
      </c>
      <c r="E49" s="1"/>
      <c r="F49" s="1"/>
      <c r="G49" s="1"/>
      <c r="H49" s="1"/>
      <c r="I49" s="1"/>
      <c r="J49" s="1"/>
      <c r="K49" s="1"/>
    </row>
    <row r="50" spans="1:11" ht="12.75" customHeight="1" x14ac:dyDescent="0.25">
      <c r="A50" s="1"/>
      <c r="B50" s="117"/>
      <c r="C50" s="387"/>
      <c r="D50" s="388"/>
      <c r="E50" s="1"/>
      <c r="F50" s="1"/>
      <c r="G50" s="1"/>
      <c r="H50" s="1"/>
      <c r="I50" s="1"/>
      <c r="J50" s="1"/>
      <c r="K50" s="1"/>
    </row>
    <row r="51" spans="1:11" ht="12.75" customHeight="1" x14ac:dyDescent="0.25">
      <c r="A51" s="1"/>
      <c r="B51" s="1"/>
      <c r="C51" s="25" t="s">
        <v>159</v>
      </c>
      <c r="D51" s="154">
        <f>K43-K21</f>
        <v>0</v>
      </c>
      <c r="E51" s="1"/>
      <c r="F51" s="1"/>
      <c r="G51" s="1"/>
      <c r="H51" s="1"/>
      <c r="I51" s="1"/>
      <c r="J51" s="1"/>
      <c r="K51" s="1"/>
    </row>
    <row r="52" spans="1:11" ht="12.75" customHeight="1" x14ac:dyDescent="0.25">
      <c r="A52" s="1"/>
      <c r="B52" s="1"/>
      <c r="C52" s="25" t="s">
        <v>160</v>
      </c>
      <c r="D52" s="155">
        <f>K21</f>
        <v>0</v>
      </c>
      <c r="E52" s="1"/>
      <c r="F52" s="1"/>
      <c r="G52" s="1"/>
      <c r="H52" s="1"/>
      <c r="I52" s="1"/>
      <c r="J52" s="1"/>
      <c r="K52" s="1"/>
    </row>
    <row r="53" spans="1:11" ht="12.75" customHeight="1" x14ac:dyDescent="0.25">
      <c r="A53" s="1"/>
      <c r="B53" s="1"/>
      <c r="C53" s="25" t="s">
        <v>155</v>
      </c>
      <c r="D53" s="155">
        <f>SUM(D51:D52)</f>
        <v>0</v>
      </c>
      <c r="E53" s="1"/>
      <c r="F53" s="1"/>
      <c r="G53" s="1"/>
      <c r="H53" s="1"/>
      <c r="I53" s="1"/>
      <c r="J53" s="1"/>
      <c r="K53" s="1"/>
    </row>
    <row r="54" spans="1:11" ht="12.75" customHeight="1" x14ac:dyDescent="0.25">
      <c r="A54" s="1"/>
      <c r="B54" s="1"/>
      <c r="C54" s="1"/>
      <c r="D54" s="156"/>
      <c r="E54" s="1"/>
      <c r="F54" s="1"/>
      <c r="G54" s="1"/>
      <c r="H54" s="1"/>
      <c r="I54" s="1"/>
      <c r="J54" s="1"/>
      <c r="K54" s="1"/>
    </row>
    <row r="55" spans="1:11" ht="12.75" customHeight="1" x14ac:dyDescent="0.25">
      <c r="A55" s="1"/>
      <c r="B55" s="1"/>
      <c r="C55" s="1"/>
      <c r="D55" s="1"/>
      <c r="E55" s="1"/>
      <c r="F55" s="1"/>
      <c r="G55" s="1"/>
      <c r="H55" s="1"/>
      <c r="I55" s="1"/>
      <c r="J55" s="1"/>
      <c r="K55" s="1"/>
    </row>
    <row r="56" spans="1:11" ht="12.75" customHeight="1" x14ac:dyDescent="0.25">
      <c r="A56" s="1"/>
      <c r="B56" s="1"/>
      <c r="C56" s="1" t="s">
        <v>161</v>
      </c>
      <c r="D56" s="156">
        <f>+D49-D53</f>
        <v>0</v>
      </c>
      <c r="E56" s="1"/>
      <c r="F56" s="1"/>
      <c r="G56" s="1"/>
      <c r="H56" s="1"/>
      <c r="I56" s="1"/>
      <c r="J56" s="1"/>
      <c r="K56" s="1"/>
    </row>
    <row r="57" spans="1:11" ht="12.75" customHeight="1" x14ac:dyDescent="0.25">
      <c r="A57" s="1"/>
      <c r="B57" s="1"/>
      <c r="C57" s="1"/>
      <c r="D57" s="1"/>
      <c r="E57" s="1"/>
      <c r="F57" s="1"/>
      <c r="G57" s="1"/>
      <c r="H57" s="1"/>
      <c r="I57" s="1"/>
      <c r="J57" s="1"/>
      <c r="K57" s="1"/>
    </row>
    <row r="58" spans="1:11" ht="12.75" customHeight="1" x14ac:dyDescent="0.25">
      <c r="A58" s="1"/>
      <c r="B58" s="1"/>
      <c r="C58" s="1"/>
      <c r="D58" s="1"/>
      <c r="E58" s="1"/>
      <c r="F58" s="1"/>
      <c r="G58" s="1"/>
      <c r="H58" s="1"/>
      <c r="I58" s="1"/>
      <c r="J58" s="1"/>
      <c r="K58" s="1"/>
    </row>
    <row r="59" spans="1:11" ht="12.75" customHeight="1" x14ac:dyDescent="0.25">
      <c r="A59" s="1"/>
      <c r="B59" s="1"/>
      <c r="C59" s="1"/>
      <c r="D59" s="1"/>
      <c r="E59" s="1"/>
      <c r="F59" s="1"/>
      <c r="G59" s="1"/>
      <c r="H59" s="1"/>
      <c r="I59" s="1"/>
      <c r="J59" s="1"/>
      <c r="K59" s="1"/>
    </row>
    <row r="60" spans="1:11" ht="12.75" customHeight="1" x14ac:dyDescent="0.25">
      <c r="A60" s="1"/>
      <c r="B60" s="1"/>
      <c r="C60" s="1"/>
      <c r="D60" s="1"/>
      <c r="E60" s="1"/>
      <c r="F60" s="1"/>
      <c r="G60" s="1"/>
      <c r="H60" s="1"/>
      <c r="I60" s="1"/>
      <c r="J60" s="1"/>
      <c r="K60" s="1"/>
    </row>
    <row r="61" spans="1:11" ht="12.75" customHeight="1" x14ac:dyDescent="0.25">
      <c r="A61" s="1"/>
      <c r="B61" s="1"/>
      <c r="C61" s="1"/>
      <c r="D61" s="1"/>
      <c r="E61" s="1"/>
      <c r="F61" s="1"/>
      <c r="G61" s="1"/>
      <c r="H61" s="1"/>
      <c r="I61" s="1"/>
      <c r="J61" s="1"/>
      <c r="K61" s="1"/>
    </row>
    <row r="62" spans="1:11" ht="12.75" customHeight="1" x14ac:dyDescent="0.25">
      <c r="A62" s="1"/>
      <c r="B62" s="1"/>
      <c r="C62" s="1"/>
      <c r="D62" s="1"/>
      <c r="E62" s="1"/>
      <c r="F62" s="1"/>
      <c r="G62" s="1"/>
      <c r="H62" s="1"/>
      <c r="I62" s="1"/>
      <c r="J62" s="1"/>
      <c r="K62" s="1"/>
    </row>
    <row r="63" spans="1:11" ht="12.75" customHeight="1" x14ac:dyDescent="0.25">
      <c r="A63" s="1"/>
      <c r="B63" s="1"/>
      <c r="C63" s="1"/>
      <c r="D63" s="1"/>
      <c r="E63" s="1"/>
      <c r="F63" s="1"/>
      <c r="G63" s="1"/>
      <c r="H63" s="1"/>
      <c r="I63" s="1"/>
      <c r="J63" s="1"/>
      <c r="K63" s="1"/>
    </row>
    <row r="64" spans="1:11" ht="12.75" customHeight="1" x14ac:dyDescent="0.25">
      <c r="A64" s="1"/>
      <c r="B64" s="1"/>
      <c r="C64" s="1"/>
      <c r="D64" s="1"/>
      <c r="E64" s="1"/>
      <c r="F64" s="1"/>
      <c r="G64" s="1"/>
      <c r="H64" s="1"/>
      <c r="I64" s="1"/>
      <c r="J64" s="1"/>
      <c r="K64" s="1"/>
    </row>
    <row r="65" spans="1:11" ht="12.75" customHeight="1" x14ac:dyDescent="0.25">
      <c r="A65" s="1"/>
      <c r="B65" s="1"/>
      <c r="C65" s="1"/>
      <c r="D65" s="1"/>
      <c r="E65" s="1"/>
      <c r="F65" s="1"/>
      <c r="G65" s="1"/>
      <c r="H65" s="1"/>
      <c r="I65" s="1"/>
      <c r="J65" s="1"/>
      <c r="K65" s="1"/>
    </row>
    <row r="66" spans="1:11" ht="12.75" customHeight="1" x14ac:dyDescent="0.25">
      <c r="A66" s="1"/>
      <c r="B66" s="1"/>
      <c r="C66" s="1"/>
      <c r="D66" s="1"/>
      <c r="E66" s="1"/>
      <c r="F66" s="1"/>
      <c r="G66" s="1"/>
      <c r="H66" s="1"/>
      <c r="I66" s="1"/>
      <c r="J66" s="1"/>
      <c r="K66" s="1"/>
    </row>
    <row r="67" spans="1:11" ht="12.75" customHeight="1" x14ac:dyDescent="0.25">
      <c r="A67" s="1"/>
      <c r="B67" s="1"/>
      <c r="C67" s="1"/>
      <c r="D67" s="1"/>
      <c r="E67" s="1"/>
      <c r="F67" s="1"/>
      <c r="G67" s="1"/>
      <c r="H67" s="1"/>
      <c r="I67" s="1"/>
      <c r="J67" s="1"/>
      <c r="K67" s="1"/>
    </row>
    <row r="68" spans="1:11" ht="12.75" customHeight="1" x14ac:dyDescent="0.25">
      <c r="A68" s="1"/>
      <c r="B68" s="1"/>
      <c r="C68" s="1"/>
      <c r="D68" s="1"/>
      <c r="E68" s="1"/>
      <c r="F68" s="1"/>
      <c r="G68" s="1"/>
      <c r="H68" s="1"/>
      <c r="I68" s="1"/>
      <c r="J68" s="1"/>
      <c r="K68" s="1"/>
    </row>
    <row r="69" spans="1:11" ht="12.75" customHeight="1" x14ac:dyDescent="0.25">
      <c r="A69" s="1"/>
      <c r="B69" s="1"/>
      <c r="C69" s="1"/>
      <c r="D69" s="1"/>
      <c r="E69" s="1"/>
      <c r="F69" s="1"/>
      <c r="G69" s="1"/>
      <c r="H69" s="1"/>
      <c r="I69" s="1"/>
      <c r="J69" s="1"/>
      <c r="K69" s="1"/>
    </row>
    <row r="70" spans="1:11" ht="12.75" customHeight="1" x14ac:dyDescent="0.25">
      <c r="A70" s="1"/>
      <c r="B70" s="1"/>
      <c r="C70" s="1"/>
      <c r="D70" s="1"/>
      <c r="E70" s="1"/>
      <c r="F70" s="1"/>
      <c r="G70" s="1"/>
      <c r="H70" s="1"/>
      <c r="I70" s="1"/>
      <c r="J70" s="1"/>
      <c r="K70" s="1"/>
    </row>
    <row r="71" spans="1:11" ht="12.75" customHeight="1" x14ac:dyDescent="0.25">
      <c r="A71" s="1"/>
      <c r="B71" s="1"/>
      <c r="C71" s="1"/>
      <c r="D71" s="1"/>
      <c r="E71" s="1"/>
      <c r="F71" s="1"/>
      <c r="G71" s="1"/>
      <c r="H71" s="1"/>
      <c r="I71" s="1"/>
      <c r="J71" s="1"/>
      <c r="K71" s="1"/>
    </row>
    <row r="72" spans="1:11" ht="12.75" customHeight="1" x14ac:dyDescent="0.25">
      <c r="A72" s="1"/>
      <c r="B72" s="1"/>
      <c r="C72" s="1"/>
      <c r="D72" s="1"/>
      <c r="E72" s="1"/>
      <c r="F72" s="1"/>
      <c r="G72" s="1"/>
      <c r="H72" s="1"/>
      <c r="I72" s="1"/>
      <c r="J72" s="1"/>
      <c r="K72" s="1"/>
    </row>
    <row r="73" spans="1:11" ht="12.75" customHeight="1" x14ac:dyDescent="0.25">
      <c r="A73" s="1"/>
      <c r="B73" s="1"/>
      <c r="C73" s="1"/>
      <c r="D73" s="1"/>
      <c r="E73" s="1"/>
      <c r="F73" s="1"/>
      <c r="G73" s="1"/>
      <c r="H73" s="1"/>
      <c r="I73" s="1"/>
      <c r="J73" s="1"/>
      <c r="K73" s="1"/>
    </row>
    <row r="74" spans="1:11" ht="12.75" customHeight="1" x14ac:dyDescent="0.25">
      <c r="A74" s="1"/>
      <c r="B74" s="1"/>
      <c r="C74" s="1"/>
      <c r="D74" s="1"/>
      <c r="E74" s="1"/>
      <c r="F74" s="1"/>
      <c r="G74" s="1"/>
      <c r="H74" s="1"/>
      <c r="I74" s="1"/>
      <c r="J74" s="1"/>
      <c r="K74" s="1"/>
    </row>
    <row r="75" spans="1:11" ht="12.75" customHeight="1" x14ac:dyDescent="0.25">
      <c r="A75" s="1"/>
      <c r="B75" s="1"/>
      <c r="C75" s="1"/>
      <c r="D75" s="1"/>
      <c r="E75" s="1"/>
      <c r="F75" s="1"/>
      <c r="G75" s="1"/>
      <c r="H75" s="1"/>
      <c r="I75" s="1"/>
      <c r="J75" s="1"/>
      <c r="K75" s="1"/>
    </row>
    <row r="76" spans="1:11" ht="12.75" customHeight="1" x14ac:dyDescent="0.25">
      <c r="A76" s="1"/>
      <c r="B76" s="1"/>
      <c r="C76" s="1"/>
      <c r="D76" s="1"/>
      <c r="E76" s="1"/>
      <c r="F76" s="1"/>
      <c r="G76" s="1"/>
      <c r="H76" s="1"/>
      <c r="I76" s="1"/>
      <c r="J76" s="1"/>
      <c r="K76" s="1"/>
    </row>
    <row r="77" spans="1:11" ht="12.75" customHeight="1" x14ac:dyDescent="0.25">
      <c r="A77" s="1"/>
      <c r="B77" s="1"/>
      <c r="C77" s="1"/>
      <c r="D77" s="1"/>
      <c r="E77" s="1"/>
      <c r="F77" s="1"/>
      <c r="G77" s="1"/>
      <c r="H77" s="1"/>
      <c r="I77" s="1"/>
      <c r="J77" s="1"/>
      <c r="K77" s="1"/>
    </row>
    <row r="78" spans="1:11" ht="12.75" customHeight="1" x14ac:dyDescent="0.25">
      <c r="A78" s="1"/>
      <c r="B78" s="1"/>
      <c r="C78" s="1"/>
      <c r="D78" s="1"/>
      <c r="E78" s="1"/>
      <c r="F78" s="1"/>
      <c r="G78" s="1"/>
      <c r="H78" s="1"/>
      <c r="I78" s="1"/>
      <c r="J78" s="1"/>
      <c r="K78" s="1"/>
    </row>
    <row r="79" spans="1:11" ht="12.75" customHeight="1" x14ac:dyDescent="0.25">
      <c r="A79" s="1"/>
      <c r="B79" s="1"/>
      <c r="C79" s="1"/>
      <c r="D79" s="1"/>
      <c r="E79" s="1"/>
      <c r="F79" s="1"/>
      <c r="G79" s="1"/>
      <c r="H79" s="1"/>
      <c r="I79" s="1"/>
      <c r="J79" s="1"/>
      <c r="K79" s="1"/>
    </row>
    <row r="80" spans="1:11" ht="12.75" customHeight="1" x14ac:dyDescent="0.25">
      <c r="A80" s="1"/>
      <c r="B80" s="1"/>
      <c r="C80" s="1"/>
      <c r="D80" s="1"/>
      <c r="E80" s="1"/>
      <c r="F80" s="1"/>
      <c r="G80" s="1"/>
      <c r="H80" s="1"/>
      <c r="I80" s="1"/>
      <c r="J80" s="1"/>
      <c r="K80" s="1"/>
    </row>
    <row r="81" spans="1:11" ht="12.75" customHeight="1" x14ac:dyDescent="0.25">
      <c r="A81" s="1"/>
      <c r="B81" s="1"/>
      <c r="C81" s="1"/>
      <c r="D81" s="1"/>
      <c r="E81" s="1"/>
      <c r="F81" s="1"/>
      <c r="G81" s="1"/>
      <c r="H81" s="1"/>
      <c r="I81" s="1"/>
      <c r="J81" s="1"/>
      <c r="K81" s="1"/>
    </row>
    <row r="82" spans="1:11" ht="12.75" customHeight="1" x14ac:dyDescent="0.25">
      <c r="A82" s="1"/>
      <c r="B82" s="1"/>
      <c r="C82" s="1"/>
      <c r="D82" s="1"/>
      <c r="E82" s="1"/>
      <c r="F82" s="1"/>
      <c r="G82" s="1"/>
      <c r="H82" s="1"/>
      <c r="I82" s="1"/>
      <c r="J82" s="1"/>
      <c r="K82" s="1"/>
    </row>
    <row r="83" spans="1:11" ht="12.75" customHeight="1" x14ac:dyDescent="0.25">
      <c r="A83" s="1"/>
      <c r="B83" s="1"/>
      <c r="C83" s="1"/>
      <c r="D83" s="1"/>
      <c r="E83" s="1"/>
      <c r="F83" s="1"/>
      <c r="G83" s="1"/>
      <c r="H83" s="1"/>
      <c r="I83" s="1"/>
      <c r="J83" s="1"/>
      <c r="K83" s="1"/>
    </row>
    <row r="84" spans="1:11" ht="12.75" customHeight="1" x14ac:dyDescent="0.25">
      <c r="A84" s="1"/>
      <c r="B84" s="1"/>
      <c r="C84" s="1"/>
      <c r="D84" s="1"/>
      <c r="E84" s="1"/>
      <c r="F84" s="1"/>
      <c r="G84" s="1"/>
      <c r="H84" s="1"/>
      <c r="I84" s="1"/>
      <c r="J84" s="1"/>
      <c r="K84" s="1"/>
    </row>
    <row r="85" spans="1:11" ht="12.75" customHeight="1" x14ac:dyDescent="0.25">
      <c r="A85" s="1"/>
      <c r="B85" s="1"/>
      <c r="C85" s="1"/>
      <c r="D85" s="1"/>
      <c r="E85" s="1"/>
      <c r="F85" s="1"/>
      <c r="G85" s="1"/>
      <c r="H85" s="1"/>
      <c r="I85" s="1"/>
      <c r="J85" s="1"/>
      <c r="K85" s="1"/>
    </row>
    <row r="86" spans="1:11" ht="12.75" customHeight="1" x14ac:dyDescent="0.25">
      <c r="A86" s="1"/>
      <c r="B86" s="1"/>
      <c r="C86" s="1"/>
      <c r="D86" s="1"/>
      <c r="E86" s="1"/>
      <c r="F86" s="1"/>
      <c r="G86" s="1"/>
      <c r="H86" s="1"/>
      <c r="I86" s="1"/>
      <c r="J86" s="1"/>
      <c r="K86" s="1"/>
    </row>
    <row r="87" spans="1:11" ht="12.75" customHeight="1" x14ac:dyDescent="0.25">
      <c r="A87" s="1"/>
      <c r="B87" s="1"/>
      <c r="C87" s="1"/>
      <c r="D87" s="1"/>
      <c r="E87" s="1"/>
      <c r="F87" s="1"/>
      <c r="G87" s="1"/>
      <c r="H87" s="1"/>
      <c r="I87" s="1"/>
      <c r="J87" s="1"/>
      <c r="K87" s="1"/>
    </row>
    <row r="88" spans="1:11" ht="12.75" customHeight="1" x14ac:dyDescent="0.25">
      <c r="A88" s="1"/>
      <c r="B88" s="1"/>
      <c r="C88" s="1"/>
      <c r="D88" s="1"/>
      <c r="E88" s="1"/>
      <c r="F88" s="1"/>
      <c r="G88" s="1"/>
      <c r="H88" s="1"/>
      <c r="I88" s="1"/>
      <c r="J88" s="1"/>
      <c r="K88" s="1"/>
    </row>
    <row r="89" spans="1:11" ht="12.75" customHeight="1" x14ac:dyDescent="0.25">
      <c r="A89" s="1"/>
      <c r="B89" s="1"/>
      <c r="C89" s="1"/>
      <c r="D89" s="1"/>
      <c r="E89" s="1"/>
      <c r="F89" s="1"/>
      <c r="G89" s="1"/>
      <c r="H89" s="1"/>
      <c r="I89" s="1"/>
      <c r="J89" s="1"/>
      <c r="K89" s="1"/>
    </row>
    <row r="90" spans="1:11" ht="12.75" customHeight="1" x14ac:dyDescent="0.25">
      <c r="A90" s="1"/>
      <c r="B90" s="1"/>
      <c r="C90" s="1"/>
      <c r="D90" s="1"/>
      <c r="E90" s="1"/>
      <c r="F90" s="1"/>
      <c r="G90" s="1"/>
      <c r="H90" s="1"/>
      <c r="I90" s="1"/>
      <c r="J90" s="1"/>
      <c r="K90" s="1"/>
    </row>
    <row r="91" spans="1:11" ht="12.75" customHeight="1" x14ac:dyDescent="0.25">
      <c r="A91" s="1"/>
      <c r="B91" s="1"/>
      <c r="C91" s="1"/>
      <c r="D91" s="1"/>
      <c r="E91" s="1"/>
      <c r="F91" s="1"/>
      <c r="G91" s="1"/>
      <c r="H91" s="1"/>
      <c r="I91" s="1"/>
      <c r="J91" s="1"/>
      <c r="K91" s="1"/>
    </row>
    <row r="92" spans="1:11" ht="12.75" customHeight="1" x14ac:dyDescent="0.25">
      <c r="A92" s="1"/>
      <c r="B92" s="1"/>
      <c r="C92" s="1"/>
      <c r="D92" s="1"/>
      <c r="E92" s="1"/>
      <c r="F92" s="1"/>
      <c r="G92" s="1"/>
      <c r="H92" s="1"/>
      <c r="I92" s="1"/>
      <c r="J92" s="1"/>
      <c r="K92" s="1"/>
    </row>
    <row r="93" spans="1:11" ht="12.75" customHeight="1" x14ac:dyDescent="0.25">
      <c r="A93" s="1"/>
      <c r="B93" s="1"/>
      <c r="C93" s="1"/>
      <c r="D93" s="1"/>
      <c r="E93" s="1"/>
      <c r="F93" s="1"/>
      <c r="G93" s="1"/>
      <c r="H93" s="1"/>
      <c r="I93" s="1"/>
      <c r="J93" s="1"/>
      <c r="K93" s="1"/>
    </row>
    <row r="94" spans="1:11" ht="12.75" customHeight="1" x14ac:dyDescent="0.25">
      <c r="A94" s="1"/>
      <c r="B94" s="1"/>
      <c r="C94" s="1"/>
      <c r="D94" s="1"/>
      <c r="E94" s="1"/>
      <c r="F94" s="1"/>
      <c r="G94" s="1"/>
      <c r="H94" s="1"/>
      <c r="I94" s="1"/>
      <c r="J94" s="1"/>
      <c r="K94" s="1"/>
    </row>
    <row r="95" spans="1:11" ht="12.75" customHeight="1" x14ac:dyDescent="0.25">
      <c r="A95" s="1"/>
      <c r="B95" s="1"/>
      <c r="C95" s="1"/>
      <c r="D95" s="1"/>
      <c r="E95" s="1"/>
      <c r="F95" s="1"/>
      <c r="G95" s="1"/>
      <c r="H95" s="1"/>
      <c r="I95" s="1"/>
      <c r="J95" s="1"/>
      <c r="K95" s="1"/>
    </row>
    <row r="96" spans="1:11" ht="12.75" customHeight="1" x14ac:dyDescent="0.25">
      <c r="A96" s="1"/>
      <c r="B96" s="1"/>
      <c r="C96" s="1"/>
      <c r="D96" s="1"/>
      <c r="E96" s="1"/>
      <c r="F96" s="1"/>
      <c r="G96" s="1"/>
      <c r="H96" s="1"/>
      <c r="I96" s="1"/>
      <c r="J96" s="1"/>
      <c r="K96" s="1"/>
    </row>
    <row r="97" spans="1:11" ht="12.75" customHeight="1" x14ac:dyDescent="0.25">
      <c r="A97" s="1"/>
      <c r="B97" s="1"/>
      <c r="C97" s="1"/>
      <c r="D97" s="1"/>
      <c r="E97" s="1"/>
      <c r="F97" s="1"/>
      <c r="G97" s="1"/>
      <c r="H97" s="1"/>
      <c r="I97" s="1"/>
      <c r="J97" s="1"/>
      <c r="K97" s="1"/>
    </row>
    <row r="98" spans="1:11" ht="12.75" customHeight="1" x14ac:dyDescent="0.25">
      <c r="A98" s="1"/>
      <c r="B98" s="1"/>
      <c r="C98" s="1"/>
      <c r="D98" s="1"/>
      <c r="E98" s="1"/>
      <c r="F98" s="1"/>
      <c r="G98" s="1"/>
      <c r="H98" s="1"/>
      <c r="I98" s="1"/>
      <c r="J98" s="1"/>
      <c r="K98" s="1"/>
    </row>
    <row r="99" spans="1:11" ht="12.75" customHeight="1" x14ac:dyDescent="0.25">
      <c r="A99" s="1"/>
      <c r="B99" s="1"/>
      <c r="C99" s="1"/>
      <c r="D99" s="1"/>
      <c r="E99" s="1"/>
      <c r="F99" s="1"/>
      <c r="G99" s="1"/>
      <c r="H99" s="1"/>
      <c r="I99" s="1"/>
      <c r="J99" s="1"/>
      <c r="K99" s="1"/>
    </row>
    <row r="100" spans="1:11" ht="12.75" customHeight="1" x14ac:dyDescent="0.25">
      <c r="A100" s="1"/>
      <c r="B100" s="1"/>
      <c r="C100" s="1"/>
      <c r="D100" s="1"/>
      <c r="E100" s="1"/>
      <c r="F100" s="1"/>
      <c r="G100" s="1"/>
      <c r="H100" s="1"/>
      <c r="I100" s="1"/>
      <c r="J100" s="1"/>
      <c r="K100" s="1"/>
    </row>
    <row r="101" spans="1:11" ht="12.75" customHeight="1" x14ac:dyDescent="0.25">
      <c r="A101" s="1"/>
      <c r="B101" s="1"/>
      <c r="C101" s="1"/>
      <c r="D101" s="1"/>
      <c r="E101" s="1"/>
      <c r="F101" s="1"/>
      <c r="G101" s="1"/>
      <c r="H101" s="1"/>
      <c r="I101" s="1"/>
      <c r="J101" s="1"/>
      <c r="K101" s="1"/>
    </row>
    <row r="102" spans="1:11" ht="12.75" customHeight="1" x14ac:dyDescent="0.25">
      <c r="A102" s="1"/>
      <c r="B102" s="1"/>
      <c r="C102" s="1"/>
      <c r="D102" s="1"/>
      <c r="E102" s="1"/>
      <c r="F102" s="1"/>
      <c r="G102" s="1"/>
      <c r="H102" s="1"/>
      <c r="I102" s="1"/>
      <c r="J102" s="1"/>
      <c r="K102" s="1"/>
    </row>
    <row r="103" spans="1:11" ht="12.75" customHeight="1" x14ac:dyDescent="0.25">
      <c r="A103" s="1"/>
      <c r="B103" s="1"/>
      <c r="C103" s="1"/>
      <c r="D103" s="1"/>
      <c r="E103" s="1"/>
      <c r="F103" s="1"/>
      <c r="G103" s="1"/>
      <c r="H103" s="1"/>
      <c r="I103" s="1"/>
      <c r="J103" s="1"/>
      <c r="K103" s="1"/>
    </row>
    <row r="104" spans="1:11" ht="12.75" customHeight="1" x14ac:dyDescent="0.25">
      <c r="A104" s="1"/>
      <c r="B104" s="1"/>
      <c r="C104" s="1"/>
      <c r="D104" s="1"/>
      <c r="E104" s="1"/>
      <c r="F104" s="1"/>
      <c r="G104" s="1"/>
      <c r="H104" s="1"/>
      <c r="I104" s="1"/>
      <c r="J104" s="1"/>
      <c r="K104" s="1"/>
    </row>
    <row r="105" spans="1:11" ht="12.75" customHeight="1" x14ac:dyDescent="0.25">
      <c r="A105" s="1"/>
      <c r="B105" s="1"/>
      <c r="C105" s="1"/>
      <c r="D105" s="1"/>
      <c r="E105" s="1"/>
      <c r="F105" s="1"/>
      <c r="G105" s="1"/>
      <c r="H105" s="1"/>
      <c r="I105" s="1"/>
      <c r="J105" s="1"/>
      <c r="K105" s="1"/>
    </row>
    <row r="106" spans="1:11" ht="12.75" customHeight="1" x14ac:dyDescent="0.25">
      <c r="A106" s="1"/>
      <c r="B106" s="1"/>
      <c r="C106" s="1"/>
      <c r="D106" s="1"/>
      <c r="E106" s="1"/>
      <c r="F106" s="1"/>
      <c r="G106" s="1"/>
      <c r="H106" s="1"/>
      <c r="I106" s="1"/>
      <c r="J106" s="1"/>
      <c r="K106" s="1"/>
    </row>
    <row r="107" spans="1:11" ht="12.75" customHeight="1" x14ac:dyDescent="0.25">
      <c r="A107" s="1"/>
      <c r="B107" s="1"/>
      <c r="C107" s="1"/>
      <c r="D107" s="1"/>
      <c r="E107" s="1"/>
      <c r="F107" s="1"/>
      <c r="G107" s="1"/>
      <c r="H107" s="1"/>
      <c r="I107" s="1"/>
      <c r="J107" s="1"/>
      <c r="K107" s="1"/>
    </row>
    <row r="108" spans="1:11" ht="12.75" customHeight="1" x14ac:dyDescent="0.25">
      <c r="A108" s="1"/>
      <c r="B108" s="1"/>
      <c r="C108" s="1"/>
      <c r="D108" s="1"/>
      <c r="E108" s="1"/>
      <c r="F108" s="1"/>
      <c r="G108" s="1"/>
      <c r="H108" s="1"/>
      <c r="I108" s="1"/>
      <c r="J108" s="1"/>
      <c r="K108" s="1"/>
    </row>
    <row r="109" spans="1:11" ht="12.75" customHeight="1" x14ac:dyDescent="0.25">
      <c r="A109" s="1"/>
      <c r="B109" s="1"/>
      <c r="C109" s="1"/>
      <c r="D109" s="1"/>
      <c r="E109" s="1"/>
      <c r="F109" s="1"/>
      <c r="G109" s="1"/>
      <c r="H109" s="1"/>
      <c r="I109" s="1"/>
      <c r="J109" s="1"/>
      <c r="K109" s="1"/>
    </row>
    <row r="110" spans="1:11" ht="12.75" customHeight="1" x14ac:dyDescent="0.25">
      <c r="A110" s="1"/>
      <c r="B110" s="1"/>
      <c r="C110" s="1"/>
      <c r="D110" s="1"/>
      <c r="E110" s="1"/>
      <c r="F110" s="1"/>
      <c r="G110" s="1"/>
      <c r="H110" s="1"/>
      <c r="I110" s="1"/>
      <c r="J110" s="1"/>
      <c r="K110" s="1"/>
    </row>
    <row r="111" spans="1:11" ht="12.75" customHeight="1" x14ac:dyDescent="0.25">
      <c r="A111" s="1"/>
      <c r="B111" s="1"/>
      <c r="C111" s="1"/>
      <c r="D111" s="1"/>
      <c r="E111" s="1"/>
      <c r="F111" s="1"/>
      <c r="G111" s="1"/>
      <c r="H111" s="1"/>
      <c r="I111" s="1"/>
      <c r="J111" s="1"/>
      <c r="K111" s="1"/>
    </row>
    <row r="112" spans="1:11" ht="12.75" customHeight="1" x14ac:dyDescent="0.25">
      <c r="A112" s="1"/>
      <c r="B112" s="1"/>
      <c r="C112" s="1"/>
      <c r="D112" s="1"/>
      <c r="E112" s="1"/>
      <c r="F112" s="1"/>
      <c r="G112" s="1"/>
      <c r="H112" s="1"/>
      <c r="I112" s="1"/>
      <c r="J112" s="1"/>
      <c r="K112" s="1"/>
    </row>
    <row r="113" spans="1:11" ht="12.75" customHeight="1" x14ac:dyDescent="0.25">
      <c r="A113" s="1"/>
      <c r="B113" s="1"/>
      <c r="C113" s="1"/>
      <c r="D113" s="1"/>
      <c r="E113" s="1"/>
      <c r="F113" s="1"/>
      <c r="G113" s="1"/>
      <c r="H113" s="1"/>
      <c r="I113" s="1"/>
      <c r="J113" s="1"/>
      <c r="K113" s="1"/>
    </row>
    <row r="114" spans="1:11" ht="12.75" customHeight="1" x14ac:dyDescent="0.25">
      <c r="A114" s="1"/>
      <c r="B114" s="1"/>
      <c r="C114" s="1"/>
      <c r="D114" s="1"/>
      <c r="E114" s="1"/>
      <c r="F114" s="1"/>
      <c r="G114" s="1"/>
      <c r="H114" s="1"/>
      <c r="I114" s="1"/>
      <c r="J114" s="1"/>
      <c r="K114" s="1"/>
    </row>
    <row r="115" spans="1:11" ht="12.75" customHeight="1" x14ac:dyDescent="0.25">
      <c r="A115" s="1"/>
      <c r="B115" s="1"/>
      <c r="C115" s="1"/>
      <c r="D115" s="1"/>
      <c r="E115" s="1"/>
      <c r="F115" s="1"/>
      <c r="G115" s="1"/>
      <c r="H115" s="1"/>
      <c r="I115" s="1"/>
      <c r="J115" s="1"/>
      <c r="K115" s="1"/>
    </row>
    <row r="116" spans="1:11" ht="12.75" customHeight="1" x14ac:dyDescent="0.25">
      <c r="A116" s="1"/>
      <c r="B116" s="1"/>
      <c r="C116" s="1"/>
      <c r="D116" s="1"/>
      <c r="E116" s="1"/>
      <c r="F116" s="1"/>
      <c r="G116" s="1"/>
      <c r="H116" s="1"/>
      <c r="I116" s="1"/>
      <c r="J116" s="1"/>
      <c r="K116" s="1"/>
    </row>
    <row r="117" spans="1:11" ht="12.75" customHeight="1" x14ac:dyDescent="0.25">
      <c r="A117" s="1"/>
      <c r="B117" s="1"/>
      <c r="C117" s="1"/>
      <c r="D117" s="1"/>
      <c r="E117" s="1"/>
      <c r="F117" s="1"/>
      <c r="G117" s="1"/>
      <c r="H117" s="1"/>
      <c r="I117" s="1"/>
      <c r="J117" s="1"/>
      <c r="K117" s="1"/>
    </row>
    <row r="118" spans="1:11" ht="12.75" customHeight="1" x14ac:dyDescent="0.25">
      <c r="A118" s="1"/>
      <c r="B118" s="1"/>
      <c r="C118" s="1"/>
      <c r="D118" s="1"/>
      <c r="E118" s="1"/>
      <c r="F118" s="1"/>
      <c r="G118" s="1"/>
      <c r="H118" s="1"/>
      <c r="I118" s="1"/>
      <c r="J118" s="1"/>
      <c r="K118" s="1"/>
    </row>
    <row r="119" spans="1:11" ht="12.75" customHeight="1" x14ac:dyDescent="0.25">
      <c r="A119" s="1"/>
      <c r="B119" s="1"/>
      <c r="C119" s="1"/>
      <c r="D119" s="1"/>
      <c r="E119" s="1"/>
      <c r="F119" s="1"/>
      <c r="G119" s="1"/>
      <c r="H119" s="1"/>
      <c r="I119" s="1"/>
      <c r="J119" s="1"/>
      <c r="K119" s="1"/>
    </row>
    <row r="120" spans="1:11" ht="12.75" customHeight="1" x14ac:dyDescent="0.25">
      <c r="A120" s="1"/>
      <c r="B120" s="1"/>
      <c r="C120" s="1"/>
      <c r="D120" s="1"/>
      <c r="E120" s="1"/>
      <c r="F120" s="1"/>
      <c r="G120" s="1"/>
      <c r="H120" s="1"/>
      <c r="I120" s="1"/>
      <c r="J120" s="1"/>
      <c r="K120" s="1"/>
    </row>
    <row r="121" spans="1:11" ht="12.75" customHeight="1" x14ac:dyDescent="0.25">
      <c r="A121" s="1"/>
      <c r="B121" s="1"/>
      <c r="C121" s="1"/>
      <c r="D121" s="1"/>
      <c r="E121" s="1"/>
      <c r="F121" s="1"/>
      <c r="G121" s="1"/>
      <c r="H121" s="1"/>
      <c r="I121" s="1"/>
      <c r="J121" s="1"/>
      <c r="K121" s="1"/>
    </row>
    <row r="122" spans="1:11" ht="12.75" customHeight="1" x14ac:dyDescent="0.25">
      <c r="A122" s="1"/>
      <c r="B122" s="1"/>
      <c r="C122" s="1"/>
      <c r="D122" s="1"/>
      <c r="E122" s="1"/>
      <c r="F122" s="1"/>
      <c r="G122" s="1"/>
      <c r="H122" s="1"/>
      <c r="I122" s="1"/>
      <c r="J122" s="1"/>
      <c r="K122" s="1"/>
    </row>
    <row r="123" spans="1:11" ht="12.75" customHeight="1" x14ac:dyDescent="0.25">
      <c r="A123" s="1"/>
      <c r="B123" s="1"/>
      <c r="C123" s="1"/>
      <c r="D123" s="1"/>
      <c r="E123" s="1"/>
      <c r="F123" s="1"/>
      <c r="G123" s="1"/>
      <c r="H123" s="1"/>
      <c r="I123" s="1"/>
      <c r="J123" s="1"/>
      <c r="K123" s="1"/>
    </row>
    <row r="124" spans="1:11" ht="12.75" customHeight="1" x14ac:dyDescent="0.25">
      <c r="A124" s="1"/>
      <c r="B124" s="1"/>
      <c r="C124" s="1"/>
      <c r="D124" s="1"/>
      <c r="E124" s="1"/>
      <c r="F124" s="1"/>
      <c r="G124" s="1"/>
      <c r="H124" s="1"/>
      <c r="I124" s="1"/>
      <c r="J124" s="1"/>
      <c r="K124" s="1"/>
    </row>
    <row r="125" spans="1:11" ht="12.75" customHeight="1" x14ac:dyDescent="0.25">
      <c r="A125" s="1"/>
      <c r="B125" s="1"/>
      <c r="C125" s="1"/>
      <c r="D125" s="1"/>
      <c r="E125" s="1"/>
      <c r="F125" s="1"/>
      <c r="G125" s="1"/>
      <c r="H125" s="1"/>
      <c r="I125" s="1"/>
      <c r="J125" s="1"/>
      <c r="K125" s="1"/>
    </row>
    <row r="126" spans="1:11" ht="12.75" customHeight="1" x14ac:dyDescent="0.25">
      <c r="A126" s="1"/>
      <c r="B126" s="1"/>
      <c r="C126" s="1"/>
      <c r="D126" s="1"/>
      <c r="E126" s="1"/>
      <c r="F126" s="1"/>
      <c r="G126" s="1"/>
      <c r="H126" s="1"/>
      <c r="I126" s="1"/>
      <c r="J126" s="1"/>
      <c r="K126" s="1"/>
    </row>
    <row r="127" spans="1:11" ht="12.75" customHeight="1" x14ac:dyDescent="0.25">
      <c r="A127" s="1"/>
      <c r="B127" s="1"/>
      <c r="C127" s="1"/>
      <c r="D127" s="1"/>
      <c r="E127" s="1"/>
      <c r="F127" s="1"/>
      <c r="G127" s="1"/>
      <c r="H127" s="1"/>
      <c r="I127" s="1"/>
      <c r="J127" s="1"/>
      <c r="K127" s="1"/>
    </row>
    <row r="128" spans="1:11" ht="12.75" customHeight="1" x14ac:dyDescent="0.25">
      <c r="A128" s="1"/>
      <c r="B128" s="1"/>
      <c r="C128" s="1"/>
      <c r="D128" s="1"/>
      <c r="E128" s="1"/>
      <c r="F128" s="1"/>
      <c r="G128" s="1"/>
      <c r="H128" s="1"/>
      <c r="I128" s="1"/>
      <c r="J128" s="1"/>
      <c r="K128" s="1"/>
    </row>
    <row r="129" spans="1:11" ht="12.75" customHeight="1" x14ac:dyDescent="0.25">
      <c r="A129" s="1"/>
      <c r="B129" s="1"/>
      <c r="C129" s="1"/>
      <c r="D129" s="1"/>
      <c r="E129" s="1"/>
      <c r="F129" s="1"/>
      <c r="G129" s="1"/>
      <c r="H129" s="1"/>
      <c r="I129" s="1"/>
      <c r="J129" s="1"/>
      <c r="K129" s="1"/>
    </row>
    <row r="130" spans="1:11" ht="12.75" customHeight="1" x14ac:dyDescent="0.25">
      <c r="A130" s="1"/>
      <c r="B130" s="1"/>
      <c r="C130" s="1"/>
      <c r="D130" s="1"/>
      <c r="E130" s="1"/>
      <c r="F130" s="1"/>
      <c r="G130" s="1"/>
      <c r="H130" s="1"/>
      <c r="I130" s="1"/>
      <c r="J130" s="1"/>
      <c r="K130" s="1"/>
    </row>
    <row r="131" spans="1:11" ht="12.75" customHeight="1" x14ac:dyDescent="0.25">
      <c r="A131" s="1"/>
      <c r="B131" s="1"/>
      <c r="C131" s="1"/>
      <c r="D131" s="1"/>
      <c r="E131" s="1"/>
      <c r="F131" s="1"/>
      <c r="G131" s="1"/>
      <c r="H131" s="1"/>
      <c r="I131" s="1"/>
      <c r="J131" s="1"/>
      <c r="K131" s="1"/>
    </row>
    <row r="132" spans="1:11" ht="12.75" customHeight="1" x14ac:dyDescent="0.25">
      <c r="A132" s="1"/>
      <c r="B132" s="1"/>
      <c r="C132" s="1"/>
      <c r="D132" s="1"/>
      <c r="E132" s="1"/>
      <c r="F132" s="1"/>
      <c r="G132" s="1"/>
      <c r="H132" s="1"/>
      <c r="I132" s="1"/>
      <c r="J132" s="1"/>
      <c r="K132" s="1"/>
    </row>
    <row r="133" spans="1:11" ht="12.75" customHeight="1" x14ac:dyDescent="0.25">
      <c r="A133" s="1"/>
      <c r="B133" s="1"/>
      <c r="C133" s="1"/>
      <c r="D133" s="1"/>
      <c r="E133" s="1"/>
      <c r="F133" s="1"/>
      <c r="G133" s="1"/>
      <c r="H133" s="1"/>
      <c r="I133" s="1"/>
      <c r="J133" s="1"/>
      <c r="K133" s="1"/>
    </row>
    <row r="134" spans="1:11" ht="12.75" customHeight="1" x14ac:dyDescent="0.25">
      <c r="A134" s="1"/>
      <c r="B134" s="1"/>
      <c r="C134" s="1"/>
      <c r="D134" s="1"/>
      <c r="E134" s="1"/>
      <c r="F134" s="1"/>
      <c r="G134" s="1"/>
      <c r="H134" s="1"/>
      <c r="I134" s="1"/>
      <c r="J134" s="1"/>
      <c r="K134" s="1"/>
    </row>
    <row r="135" spans="1:11" ht="12.75" customHeight="1" x14ac:dyDescent="0.25">
      <c r="A135" s="1"/>
      <c r="B135" s="1"/>
      <c r="C135" s="1"/>
      <c r="D135" s="1"/>
      <c r="E135" s="1"/>
      <c r="F135" s="1"/>
      <c r="G135" s="1"/>
      <c r="H135" s="1"/>
      <c r="I135" s="1"/>
      <c r="J135" s="1"/>
      <c r="K135" s="1"/>
    </row>
    <row r="136" spans="1:11" ht="12.75" customHeight="1" x14ac:dyDescent="0.25">
      <c r="A136" s="1"/>
      <c r="B136" s="1"/>
      <c r="C136" s="1"/>
      <c r="D136" s="1"/>
      <c r="E136" s="1"/>
      <c r="F136" s="1"/>
      <c r="G136" s="1"/>
      <c r="H136" s="1"/>
      <c r="I136" s="1"/>
      <c r="J136" s="1"/>
      <c r="K136" s="1"/>
    </row>
    <row r="137" spans="1:11" ht="12.75" customHeight="1" x14ac:dyDescent="0.25">
      <c r="A137" s="1"/>
      <c r="B137" s="1"/>
      <c r="C137" s="1"/>
      <c r="D137" s="1"/>
      <c r="E137" s="1"/>
      <c r="F137" s="1"/>
      <c r="G137" s="1"/>
      <c r="H137" s="1"/>
      <c r="I137" s="1"/>
      <c r="J137" s="1"/>
      <c r="K137" s="1"/>
    </row>
    <row r="138" spans="1:11" ht="12.75" customHeight="1" x14ac:dyDescent="0.25">
      <c r="A138" s="1"/>
      <c r="B138" s="1"/>
      <c r="C138" s="1"/>
      <c r="D138" s="1"/>
      <c r="E138" s="1"/>
      <c r="F138" s="1"/>
      <c r="G138" s="1"/>
      <c r="H138" s="1"/>
      <c r="I138" s="1"/>
      <c r="J138" s="1"/>
      <c r="K138" s="1"/>
    </row>
    <row r="139" spans="1:11" ht="12.75" customHeight="1" x14ac:dyDescent="0.25">
      <c r="A139" s="1"/>
      <c r="B139" s="1"/>
      <c r="C139" s="1"/>
      <c r="D139" s="1"/>
      <c r="E139" s="1"/>
      <c r="F139" s="1"/>
      <c r="G139" s="1"/>
      <c r="H139" s="1"/>
      <c r="I139" s="1"/>
      <c r="J139" s="1"/>
      <c r="K139" s="1"/>
    </row>
    <row r="140" spans="1:11" ht="12.75" customHeight="1" x14ac:dyDescent="0.25">
      <c r="A140" s="1"/>
      <c r="B140" s="1"/>
      <c r="C140" s="1"/>
      <c r="D140" s="1"/>
      <c r="E140" s="1"/>
      <c r="F140" s="1"/>
      <c r="G140" s="1"/>
      <c r="H140" s="1"/>
      <c r="I140" s="1"/>
      <c r="J140" s="1"/>
      <c r="K140" s="1"/>
    </row>
    <row r="141" spans="1:11" ht="12.75" customHeight="1" x14ac:dyDescent="0.25">
      <c r="A141" s="1"/>
      <c r="B141" s="1"/>
      <c r="C141" s="1"/>
      <c r="D141" s="1"/>
      <c r="E141" s="1"/>
      <c r="F141" s="1"/>
      <c r="G141" s="1"/>
      <c r="H141" s="1"/>
      <c r="I141" s="1"/>
      <c r="J141" s="1"/>
      <c r="K141" s="1"/>
    </row>
    <row r="142" spans="1:11" ht="12.75" customHeight="1" x14ac:dyDescent="0.25">
      <c r="A142" s="1"/>
      <c r="B142" s="1"/>
      <c r="C142" s="1"/>
      <c r="D142" s="1"/>
      <c r="E142" s="1"/>
      <c r="F142" s="1"/>
      <c r="G142" s="1"/>
      <c r="H142" s="1"/>
      <c r="I142" s="1"/>
      <c r="J142" s="1"/>
      <c r="K142" s="1"/>
    </row>
    <row r="143" spans="1:11" ht="12.75" customHeight="1" x14ac:dyDescent="0.25">
      <c r="A143" s="1"/>
      <c r="B143" s="1"/>
      <c r="C143" s="1"/>
      <c r="D143" s="1"/>
      <c r="E143" s="1"/>
      <c r="F143" s="1"/>
      <c r="G143" s="1"/>
      <c r="H143" s="1"/>
      <c r="I143" s="1"/>
      <c r="J143" s="1"/>
      <c r="K143" s="1"/>
    </row>
    <row r="144" spans="1:11" ht="12.75" customHeight="1" x14ac:dyDescent="0.25">
      <c r="A144" s="1"/>
      <c r="B144" s="1"/>
      <c r="C144" s="1"/>
      <c r="D144" s="1"/>
      <c r="E144" s="1"/>
      <c r="F144" s="1"/>
      <c r="G144" s="1"/>
      <c r="H144" s="1"/>
      <c r="I144" s="1"/>
      <c r="J144" s="1"/>
      <c r="K144" s="1"/>
    </row>
    <row r="145" spans="1:11" ht="12.75" customHeight="1" x14ac:dyDescent="0.25">
      <c r="A145" s="1"/>
      <c r="B145" s="1"/>
      <c r="C145" s="1"/>
      <c r="D145" s="1"/>
      <c r="E145" s="1"/>
      <c r="F145" s="1"/>
      <c r="G145" s="1"/>
      <c r="H145" s="1"/>
      <c r="I145" s="1"/>
      <c r="J145" s="1"/>
      <c r="K145" s="1"/>
    </row>
    <row r="146" spans="1:11" ht="12.75" customHeight="1" x14ac:dyDescent="0.25">
      <c r="A146" s="1"/>
      <c r="B146" s="1"/>
      <c r="C146" s="1"/>
      <c r="D146" s="1"/>
      <c r="E146" s="1"/>
      <c r="F146" s="1"/>
      <c r="G146" s="1"/>
      <c r="H146" s="1"/>
      <c r="I146" s="1"/>
      <c r="J146" s="1"/>
      <c r="K146" s="1"/>
    </row>
    <row r="147" spans="1:11" ht="12.75" customHeight="1" x14ac:dyDescent="0.25">
      <c r="A147" s="1"/>
      <c r="B147" s="1"/>
      <c r="C147" s="1"/>
      <c r="D147" s="1"/>
      <c r="E147" s="1"/>
      <c r="F147" s="1"/>
      <c r="G147" s="1"/>
      <c r="H147" s="1"/>
      <c r="I147" s="1"/>
      <c r="J147" s="1"/>
      <c r="K147" s="1"/>
    </row>
    <row r="148" spans="1:11" ht="12.75" customHeight="1" x14ac:dyDescent="0.25">
      <c r="A148" s="1"/>
      <c r="B148" s="1"/>
      <c r="C148" s="1"/>
      <c r="D148" s="1"/>
      <c r="E148" s="1"/>
      <c r="F148" s="1"/>
      <c r="G148" s="1"/>
      <c r="H148" s="1"/>
      <c r="I148" s="1"/>
      <c r="J148" s="1"/>
      <c r="K148" s="1"/>
    </row>
    <row r="149" spans="1:11" ht="12.75" customHeight="1" x14ac:dyDescent="0.25">
      <c r="A149" s="1"/>
      <c r="B149" s="1"/>
      <c r="C149" s="1"/>
      <c r="D149" s="1"/>
      <c r="E149" s="1"/>
      <c r="F149" s="1"/>
      <c r="G149" s="1"/>
      <c r="H149" s="1"/>
      <c r="I149" s="1"/>
      <c r="J149" s="1"/>
      <c r="K149" s="1"/>
    </row>
    <row r="150" spans="1:11" ht="12.75" customHeight="1" x14ac:dyDescent="0.25">
      <c r="A150" s="1"/>
      <c r="B150" s="1"/>
      <c r="C150" s="1"/>
      <c r="D150" s="1"/>
      <c r="E150" s="1"/>
      <c r="F150" s="1"/>
      <c r="G150" s="1"/>
      <c r="H150" s="1"/>
      <c r="I150" s="1"/>
      <c r="J150" s="1"/>
      <c r="K150" s="1"/>
    </row>
    <row r="151" spans="1:11" ht="12.75" customHeight="1" x14ac:dyDescent="0.25">
      <c r="A151" s="1"/>
      <c r="B151" s="1"/>
      <c r="C151" s="1"/>
      <c r="D151" s="1"/>
      <c r="E151" s="1"/>
      <c r="F151" s="1"/>
      <c r="G151" s="1"/>
      <c r="H151" s="1"/>
      <c r="I151" s="1"/>
      <c r="J151" s="1"/>
      <c r="K151" s="1"/>
    </row>
    <row r="152" spans="1:11" ht="12.75" customHeight="1" x14ac:dyDescent="0.25">
      <c r="A152" s="1"/>
      <c r="B152" s="1"/>
      <c r="C152" s="1"/>
      <c r="D152" s="1"/>
      <c r="E152" s="1"/>
      <c r="F152" s="1"/>
      <c r="G152" s="1"/>
      <c r="H152" s="1"/>
      <c r="I152" s="1"/>
      <c r="J152" s="1"/>
      <c r="K152" s="1"/>
    </row>
    <row r="153" spans="1:11" ht="12.75" customHeight="1" x14ac:dyDescent="0.25">
      <c r="A153" s="1"/>
      <c r="B153" s="1"/>
      <c r="C153" s="1"/>
      <c r="D153" s="1"/>
      <c r="E153" s="1"/>
      <c r="F153" s="1"/>
      <c r="G153" s="1"/>
      <c r="H153" s="1"/>
      <c r="I153" s="1"/>
      <c r="J153" s="1"/>
      <c r="K153" s="1"/>
    </row>
    <row r="154" spans="1:11" ht="12.75" customHeight="1" x14ac:dyDescent="0.25">
      <c r="A154" s="1"/>
      <c r="B154" s="1"/>
      <c r="C154" s="1"/>
      <c r="D154" s="1"/>
      <c r="E154" s="1"/>
      <c r="F154" s="1"/>
      <c r="G154" s="1"/>
      <c r="H154" s="1"/>
      <c r="I154" s="1"/>
      <c r="J154" s="1"/>
      <c r="K154" s="1"/>
    </row>
    <row r="155" spans="1:11" ht="12.75" customHeight="1" x14ac:dyDescent="0.25">
      <c r="A155" s="1"/>
      <c r="B155" s="1"/>
      <c r="C155" s="1"/>
      <c r="D155" s="1"/>
      <c r="E155" s="1"/>
      <c r="F155" s="1"/>
      <c r="G155" s="1"/>
      <c r="H155" s="1"/>
      <c r="I155" s="1"/>
      <c r="J155" s="1"/>
      <c r="K155" s="1"/>
    </row>
    <row r="156" spans="1:11" ht="12.75" customHeight="1" x14ac:dyDescent="0.25">
      <c r="A156" s="1"/>
      <c r="B156" s="1"/>
      <c r="C156" s="1"/>
      <c r="D156" s="1"/>
      <c r="E156" s="1"/>
      <c r="F156" s="1"/>
      <c r="G156" s="1"/>
      <c r="H156" s="1"/>
      <c r="I156" s="1"/>
      <c r="J156" s="1"/>
      <c r="K156" s="1"/>
    </row>
    <row r="157" spans="1:11" ht="12.75" customHeight="1" x14ac:dyDescent="0.25">
      <c r="A157" s="1"/>
      <c r="B157" s="1"/>
      <c r="C157" s="1"/>
      <c r="D157" s="1"/>
      <c r="E157" s="1"/>
      <c r="F157" s="1"/>
      <c r="G157" s="1"/>
      <c r="H157" s="1"/>
      <c r="I157" s="1"/>
      <c r="J157" s="1"/>
      <c r="K157" s="1"/>
    </row>
    <row r="158" spans="1:11" ht="12.75" customHeight="1" x14ac:dyDescent="0.25">
      <c r="A158" s="1"/>
      <c r="B158" s="1"/>
      <c r="C158" s="1"/>
      <c r="D158" s="1"/>
      <c r="E158" s="1"/>
      <c r="F158" s="1"/>
      <c r="G158" s="1"/>
      <c r="H158" s="1"/>
      <c r="I158" s="1"/>
      <c r="J158" s="1"/>
      <c r="K158" s="1"/>
    </row>
    <row r="159" spans="1:11" ht="12.75" customHeight="1" x14ac:dyDescent="0.25">
      <c r="A159" s="1"/>
      <c r="B159" s="1"/>
      <c r="C159" s="1"/>
      <c r="D159" s="1"/>
      <c r="E159" s="1"/>
      <c r="F159" s="1"/>
      <c r="G159" s="1"/>
      <c r="H159" s="1"/>
      <c r="I159" s="1"/>
      <c r="J159" s="1"/>
      <c r="K159" s="1"/>
    </row>
    <row r="160" spans="1:11" ht="12.75" customHeight="1" x14ac:dyDescent="0.25">
      <c r="A160" s="1"/>
      <c r="B160" s="1"/>
      <c r="C160" s="1"/>
      <c r="D160" s="1"/>
      <c r="E160" s="1"/>
      <c r="F160" s="1"/>
      <c r="G160" s="1"/>
      <c r="H160" s="1"/>
      <c r="I160" s="1"/>
      <c r="J160" s="1"/>
      <c r="K160" s="1"/>
    </row>
    <row r="161" spans="1:11" ht="12.75" customHeight="1" x14ac:dyDescent="0.25">
      <c r="A161" s="1"/>
      <c r="B161" s="1"/>
      <c r="C161" s="1"/>
      <c r="D161" s="1"/>
      <c r="E161" s="1"/>
      <c r="F161" s="1"/>
      <c r="G161" s="1"/>
      <c r="H161" s="1"/>
      <c r="I161" s="1"/>
      <c r="J161" s="1"/>
      <c r="K161" s="1"/>
    </row>
    <row r="162" spans="1:11" ht="12.75" customHeight="1" x14ac:dyDescent="0.25">
      <c r="A162" s="1"/>
      <c r="B162" s="1"/>
      <c r="C162" s="1"/>
      <c r="D162" s="1"/>
      <c r="E162" s="1"/>
      <c r="F162" s="1"/>
      <c r="G162" s="1"/>
      <c r="H162" s="1"/>
      <c r="I162" s="1"/>
      <c r="J162" s="1"/>
      <c r="K162" s="1"/>
    </row>
    <row r="163" spans="1:11" ht="12.75" customHeight="1" x14ac:dyDescent="0.25">
      <c r="A163" s="1"/>
      <c r="B163" s="1"/>
      <c r="C163" s="1"/>
      <c r="D163" s="1"/>
      <c r="E163" s="1"/>
      <c r="F163" s="1"/>
      <c r="G163" s="1"/>
      <c r="H163" s="1"/>
      <c r="I163" s="1"/>
      <c r="J163" s="1"/>
      <c r="K163" s="1"/>
    </row>
    <row r="164" spans="1:11" ht="12.75" customHeight="1" x14ac:dyDescent="0.25">
      <c r="A164" s="1"/>
      <c r="B164" s="1"/>
      <c r="C164" s="1"/>
      <c r="D164" s="1"/>
      <c r="E164" s="1"/>
      <c r="F164" s="1"/>
      <c r="G164" s="1"/>
      <c r="H164" s="1"/>
      <c r="I164" s="1"/>
      <c r="J164" s="1"/>
      <c r="K164" s="1"/>
    </row>
    <row r="165" spans="1:11" ht="12.75" customHeight="1" x14ac:dyDescent="0.25">
      <c r="A165" s="1"/>
      <c r="B165" s="1"/>
      <c r="C165" s="1"/>
      <c r="D165" s="1"/>
      <c r="E165" s="1"/>
      <c r="F165" s="1"/>
      <c r="G165" s="1"/>
      <c r="H165" s="1"/>
      <c r="I165" s="1"/>
      <c r="J165" s="1"/>
      <c r="K165" s="1"/>
    </row>
    <row r="166" spans="1:11" ht="12.75" customHeight="1" x14ac:dyDescent="0.25">
      <c r="A166" s="1"/>
      <c r="B166" s="1"/>
      <c r="C166" s="1"/>
      <c r="D166" s="1"/>
      <c r="E166" s="1"/>
      <c r="F166" s="1"/>
      <c r="G166" s="1"/>
      <c r="H166" s="1"/>
      <c r="I166" s="1"/>
      <c r="J166" s="1"/>
      <c r="K166" s="1"/>
    </row>
    <row r="167" spans="1:11" ht="12.75" customHeight="1" x14ac:dyDescent="0.25">
      <c r="A167" s="1"/>
      <c r="B167" s="1"/>
      <c r="C167" s="1"/>
      <c r="D167" s="1"/>
      <c r="E167" s="1"/>
      <c r="F167" s="1"/>
      <c r="G167" s="1"/>
      <c r="H167" s="1"/>
      <c r="I167" s="1"/>
      <c r="J167" s="1"/>
      <c r="K167" s="1"/>
    </row>
    <row r="168" spans="1:11" ht="12.75" customHeight="1" x14ac:dyDescent="0.25">
      <c r="A168" s="1"/>
      <c r="B168" s="1"/>
      <c r="C168" s="1"/>
      <c r="D168" s="1"/>
      <c r="E168" s="1"/>
      <c r="F168" s="1"/>
      <c r="G168" s="1"/>
      <c r="H168" s="1"/>
      <c r="I168" s="1"/>
      <c r="J168" s="1"/>
      <c r="K168" s="1"/>
    </row>
    <row r="169" spans="1:11" ht="12.75" customHeight="1" x14ac:dyDescent="0.25">
      <c r="A169" s="1"/>
      <c r="B169" s="1"/>
      <c r="C169" s="1"/>
      <c r="D169" s="1"/>
      <c r="E169" s="1"/>
      <c r="F169" s="1"/>
      <c r="G169" s="1"/>
      <c r="H169" s="1"/>
      <c r="I169" s="1"/>
      <c r="J169" s="1"/>
      <c r="K169" s="1"/>
    </row>
    <row r="170" spans="1:11" ht="12.75" customHeight="1" x14ac:dyDescent="0.25">
      <c r="A170" s="1"/>
      <c r="B170" s="1"/>
      <c r="C170" s="1"/>
      <c r="D170" s="1"/>
      <c r="E170" s="1"/>
      <c r="F170" s="1"/>
      <c r="G170" s="1"/>
      <c r="H170" s="1"/>
      <c r="I170" s="1"/>
      <c r="J170" s="1"/>
      <c r="K170" s="1"/>
    </row>
    <row r="171" spans="1:11" ht="12.75" customHeight="1" x14ac:dyDescent="0.25">
      <c r="A171" s="1"/>
      <c r="B171" s="1"/>
      <c r="C171" s="1"/>
      <c r="D171" s="1"/>
      <c r="E171" s="1"/>
      <c r="F171" s="1"/>
      <c r="G171" s="1"/>
      <c r="H171" s="1"/>
      <c r="I171" s="1"/>
      <c r="J171" s="1"/>
      <c r="K171" s="1"/>
    </row>
    <row r="172" spans="1:11" ht="12.75" customHeight="1" x14ac:dyDescent="0.25">
      <c r="A172" s="1"/>
      <c r="B172" s="1"/>
      <c r="C172" s="1"/>
      <c r="D172" s="1"/>
      <c r="E172" s="1"/>
      <c r="F172" s="1"/>
      <c r="G172" s="1"/>
      <c r="H172" s="1"/>
      <c r="I172" s="1"/>
      <c r="J172" s="1"/>
      <c r="K172" s="1"/>
    </row>
    <row r="173" spans="1:11" ht="12.75" customHeight="1" x14ac:dyDescent="0.25">
      <c r="A173" s="1"/>
      <c r="B173" s="1"/>
      <c r="C173" s="1"/>
      <c r="D173" s="1"/>
      <c r="E173" s="1"/>
      <c r="F173" s="1"/>
      <c r="G173" s="1"/>
      <c r="H173" s="1"/>
      <c r="I173" s="1"/>
      <c r="J173" s="1"/>
      <c r="K173" s="1"/>
    </row>
    <row r="174" spans="1:11" ht="12.75" customHeight="1" x14ac:dyDescent="0.25">
      <c r="A174" s="1"/>
      <c r="B174" s="1"/>
      <c r="C174" s="1"/>
      <c r="D174" s="1"/>
      <c r="E174" s="1"/>
      <c r="F174" s="1"/>
      <c r="G174" s="1"/>
      <c r="H174" s="1"/>
      <c r="I174" s="1"/>
      <c r="J174" s="1"/>
      <c r="K174" s="1"/>
    </row>
    <row r="175" spans="1:11" ht="12.75" customHeight="1" x14ac:dyDescent="0.25">
      <c r="A175" s="1"/>
      <c r="B175" s="1"/>
      <c r="C175" s="1"/>
      <c r="D175" s="1"/>
      <c r="E175" s="1"/>
      <c r="F175" s="1"/>
      <c r="G175" s="1"/>
      <c r="H175" s="1"/>
      <c r="I175" s="1"/>
      <c r="J175" s="1"/>
      <c r="K175" s="1"/>
    </row>
    <row r="176" spans="1:11" ht="12.75" customHeight="1" x14ac:dyDescent="0.25">
      <c r="A176" s="1"/>
      <c r="B176" s="1"/>
      <c r="C176" s="1"/>
      <c r="D176" s="1"/>
      <c r="E176" s="1"/>
      <c r="F176" s="1"/>
      <c r="G176" s="1"/>
      <c r="H176" s="1"/>
      <c r="I176" s="1"/>
      <c r="J176" s="1"/>
      <c r="K176" s="1"/>
    </row>
    <row r="177" spans="1:11" ht="12.75" customHeight="1" x14ac:dyDescent="0.25">
      <c r="A177" s="1"/>
      <c r="B177" s="1"/>
      <c r="C177" s="1"/>
      <c r="D177" s="1"/>
      <c r="E177" s="1"/>
      <c r="F177" s="1"/>
      <c r="G177" s="1"/>
      <c r="H177" s="1"/>
      <c r="I177" s="1"/>
      <c r="J177" s="1"/>
      <c r="K177" s="1"/>
    </row>
    <row r="178" spans="1:11" ht="12.75" customHeight="1" x14ac:dyDescent="0.25">
      <c r="A178" s="1"/>
      <c r="B178" s="1"/>
      <c r="C178" s="1"/>
      <c r="D178" s="1"/>
      <c r="E178" s="1"/>
      <c r="F178" s="1"/>
      <c r="G178" s="1"/>
      <c r="H178" s="1"/>
      <c r="I178" s="1"/>
      <c r="J178" s="1"/>
      <c r="K178" s="1"/>
    </row>
    <row r="179" spans="1:11" ht="12.75" customHeight="1" x14ac:dyDescent="0.25">
      <c r="A179" s="1"/>
      <c r="B179" s="1"/>
      <c r="C179" s="1"/>
      <c r="D179" s="1"/>
      <c r="E179" s="1"/>
      <c r="F179" s="1"/>
      <c r="G179" s="1"/>
      <c r="H179" s="1"/>
      <c r="I179" s="1"/>
      <c r="J179" s="1"/>
      <c r="K179" s="1"/>
    </row>
    <row r="180" spans="1:11" ht="12.75" customHeight="1" x14ac:dyDescent="0.25">
      <c r="A180" s="1"/>
      <c r="B180" s="1"/>
      <c r="C180" s="1"/>
      <c r="D180" s="1"/>
      <c r="E180" s="1"/>
      <c r="F180" s="1"/>
      <c r="G180" s="1"/>
      <c r="H180" s="1"/>
      <c r="I180" s="1"/>
      <c r="J180" s="1"/>
      <c r="K180" s="1"/>
    </row>
    <row r="181" spans="1:11" ht="12.75" customHeight="1" x14ac:dyDescent="0.25">
      <c r="A181" s="1"/>
      <c r="B181" s="1"/>
      <c r="C181" s="1"/>
      <c r="D181" s="1"/>
      <c r="E181" s="1"/>
      <c r="F181" s="1"/>
      <c r="G181" s="1"/>
      <c r="H181" s="1"/>
      <c r="I181" s="1"/>
      <c r="J181" s="1"/>
      <c r="K181" s="1"/>
    </row>
    <row r="182" spans="1:11" ht="12.75" customHeight="1" x14ac:dyDescent="0.25">
      <c r="A182" s="1"/>
      <c r="B182" s="1"/>
      <c r="C182" s="1"/>
      <c r="D182" s="1"/>
      <c r="E182" s="1"/>
      <c r="F182" s="1"/>
      <c r="G182" s="1"/>
      <c r="H182" s="1"/>
      <c r="I182" s="1"/>
      <c r="J182" s="1"/>
      <c r="K182" s="1"/>
    </row>
    <row r="183" spans="1:11" ht="12.75" customHeight="1" x14ac:dyDescent="0.25">
      <c r="A183" s="1"/>
      <c r="B183" s="1"/>
      <c r="C183" s="1"/>
      <c r="D183" s="1"/>
      <c r="E183" s="1"/>
      <c r="F183" s="1"/>
      <c r="G183" s="1"/>
      <c r="H183" s="1"/>
      <c r="I183" s="1"/>
      <c r="J183" s="1"/>
      <c r="K183" s="1"/>
    </row>
    <row r="184" spans="1:11" ht="12.75" customHeight="1" x14ac:dyDescent="0.25">
      <c r="A184" s="1"/>
      <c r="B184" s="1"/>
      <c r="C184" s="1"/>
      <c r="D184" s="1"/>
      <c r="E184" s="1"/>
      <c r="F184" s="1"/>
      <c r="G184" s="1"/>
      <c r="H184" s="1"/>
      <c r="I184" s="1"/>
      <c r="J184" s="1"/>
      <c r="K184" s="1"/>
    </row>
    <row r="185" spans="1:11" ht="12.75" customHeight="1" x14ac:dyDescent="0.25">
      <c r="A185" s="1"/>
      <c r="B185" s="1"/>
      <c r="C185" s="1"/>
      <c r="D185" s="1"/>
      <c r="E185" s="1"/>
      <c r="F185" s="1"/>
      <c r="G185" s="1"/>
      <c r="H185" s="1"/>
      <c r="I185" s="1"/>
      <c r="J185" s="1"/>
      <c r="K185" s="1"/>
    </row>
    <row r="186" spans="1:11" ht="12.75" customHeight="1" x14ac:dyDescent="0.25">
      <c r="A186" s="1"/>
      <c r="B186" s="1"/>
      <c r="C186" s="1"/>
      <c r="D186" s="1"/>
      <c r="E186" s="1"/>
      <c r="F186" s="1"/>
      <c r="G186" s="1"/>
      <c r="H186" s="1"/>
      <c r="I186" s="1"/>
      <c r="J186" s="1"/>
      <c r="K186" s="1"/>
    </row>
    <row r="187" spans="1:11" ht="12.75" customHeight="1" x14ac:dyDescent="0.25">
      <c r="A187" s="1"/>
      <c r="B187" s="1"/>
      <c r="C187" s="1"/>
      <c r="D187" s="1"/>
      <c r="E187" s="1"/>
      <c r="F187" s="1"/>
      <c r="G187" s="1"/>
      <c r="H187" s="1"/>
      <c r="I187" s="1"/>
      <c r="J187" s="1"/>
      <c r="K187" s="1"/>
    </row>
    <row r="188" spans="1:11" ht="12.75" customHeight="1" x14ac:dyDescent="0.25">
      <c r="A188" s="1"/>
      <c r="B188" s="1"/>
      <c r="C188" s="1"/>
      <c r="D188" s="1"/>
      <c r="E188" s="1"/>
      <c r="F188" s="1"/>
      <c r="G188" s="1"/>
      <c r="H188" s="1"/>
      <c r="I188" s="1"/>
      <c r="J188" s="1"/>
      <c r="K188" s="1"/>
    </row>
    <row r="189" spans="1:11" ht="12.75" customHeight="1" x14ac:dyDescent="0.25">
      <c r="A189" s="1"/>
      <c r="B189" s="1"/>
      <c r="C189" s="1"/>
      <c r="D189" s="1"/>
      <c r="E189" s="1"/>
      <c r="F189" s="1"/>
      <c r="G189" s="1"/>
      <c r="H189" s="1"/>
      <c r="I189" s="1"/>
      <c r="J189" s="1"/>
      <c r="K189" s="1"/>
    </row>
    <row r="190" spans="1:11" ht="12.75" customHeight="1" x14ac:dyDescent="0.25">
      <c r="A190" s="1"/>
      <c r="B190" s="1"/>
      <c r="C190" s="1"/>
      <c r="D190" s="1"/>
      <c r="E190" s="1"/>
      <c r="F190" s="1"/>
      <c r="G190" s="1"/>
      <c r="H190" s="1"/>
      <c r="I190" s="1"/>
      <c r="J190" s="1"/>
      <c r="K190" s="1"/>
    </row>
    <row r="191" spans="1:11" ht="12.75" customHeight="1" x14ac:dyDescent="0.25">
      <c r="A191" s="1"/>
      <c r="B191" s="1"/>
      <c r="C191" s="1"/>
      <c r="D191" s="1"/>
      <c r="E191" s="1"/>
      <c r="F191" s="1"/>
      <c r="G191" s="1"/>
      <c r="H191" s="1"/>
      <c r="I191" s="1"/>
      <c r="J191" s="1"/>
      <c r="K191" s="1"/>
    </row>
    <row r="192" spans="1:11" ht="12.75" customHeight="1" x14ac:dyDescent="0.25">
      <c r="A192" s="1"/>
      <c r="B192" s="1"/>
      <c r="C192" s="1"/>
      <c r="D192" s="1"/>
      <c r="E192" s="1"/>
      <c r="F192" s="1"/>
      <c r="G192" s="1"/>
      <c r="H192" s="1"/>
      <c r="I192" s="1"/>
      <c r="J192" s="1"/>
      <c r="K192" s="1"/>
    </row>
    <row r="193" spans="1:11" ht="12.75" customHeight="1" x14ac:dyDescent="0.25">
      <c r="A193" s="1"/>
      <c r="B193" s="1"/>
      <c r="C193" s="1"/>
      <c r="D193" s="1"/>
      <c r="E193" s="1"/>
      <c r="F193" s="1"/>
      <c r="G193" s="1"/>
      <c r="H193" s="1"/>
      <c r="I193" s="1"/>
      <c r="J193" s="1"/>
      <c r="K193" s="1"/>
    </row>
    <row r="194" spans="1:11" ht="12.75" customHeight="1" x14ac:dyDescent="0.25">
      <c r="A194" s="1"/>
      <c r="B194" s="1"/>
      <c r="C194" s="1"/>
      <c r="D194" s="1"/>
      <c r="E194" s="1"/>
      <c r="F194" s="1"/>
      <c r="G194" s="1"/>
      <c r="H194" s="1"/>
      <c r="I194" s="1"/>
      <c r="J194" s="1"/>
      <c r="K194" s="1"/>
    </row>
    <row r="195" spans="1:11" ht="12.75" customHeight="1" x14ac:dyDescent="0.25">
      <c r="A195" s="1"/>
      <c r="B195" s="1"/>
      <c r="C195" s="1"/>
      <c r="D195" s="1"/>
      <c r="E195" s="1"/>
      <c r="F195" s="1"/>
      <c r="G195" s="1"/>
      <c r="H195" s="1"/>
      <c r="I195" s="1"/>
      <c r="J195" s="1"/>
      <c r="K195" s="1"/>
    </row>
    <row r="196" spans="1:11" ht="12.75" customHeight="1" x14ac:dyDescent="0.25">
      <c r="A196" s="1"/>
      <c r="B196" s="1"/>
      <c r="C196" s="1"/>
      <c r="D196" s="1"/>
      <c r="E196" s="1"/>
      <c r="F196" s="1"/>
      <c r="G196" s="1"/>
      <c r="H196" s="1"/>
      <c r="I196" s="1"/>
      <c r="J196" s="1"/>
      <c r="K196" s="1"/>
    </row>
    <row r="197" spans="1:11" ht="12.75" customHeight="1" x14ac:dyDescent="0.25">
      <c r="A197" s="1"/>
      <c r="B197" s="1"/>
      <c r="C197" s="1"/>
      <c r="D197" s="1"/>
      <c r="E197" s="1"/>
      <c r="F197" s="1"/>
      <c r="G197" s="1"/>
      <c r="H197" s="1"/>
      <c r="I197" s="1"/>
      <c r="J197" s="1"/>
      <c r="K197" s="1"/>
    </row>
    <row r="198" spans="1:11" ht="12.75" customHeight="1" x14ac:dyDescent="0.25">
      <c r="A198" s="1"/>
      <c r="B198" s="1"/>
      <c r="C198" s="1"/>
      <c r="D198" s="1"/>
      <c r="E198" s="1"/>
      <c r="F198" s="1"/>
      <c r="G198" s="1"/>
      <c r="H198" s="1"/>
      <c r="I198" s="1"/>
      <c r="J198" s="1"/>
      <c r="K198" s="1"/>
    </row>
    <row r="199" spans="1:11" ht="12.75" customHeight="1" x14ac:dyDescent="0.25">
      <c r="A199" s="1"/>
      <c r="B199" s="1"/>
      <c r="C199" s="1"/>
      <c r="D199" s="1"/>
      <c r="E199" s="1"/>
      <c r="F199" s="1"/>
      <c r="G199" s="1"/>
      <c r="H199" s="1"/>
      <c r="I199" s="1"/>
      <c r="J199" s="1"/>
      <c r="K199" s="1"/>
    </row>
    <row r="200" spans="1:11" ht="12.75" customHeight="1" x14ac:dyDescent="0.25">
      <c r="A200" s="1"/>
      <c r="B200" s="1"/>
      <c r="C200" s="1"/>
      <c r="D200" s="1"/>
      <c r="E200" s="1"/>
      <c r="F200" s="1"/>
      <c r="G200" s="1"/>
      <c r="H200" s="1"/>
      <c r="I200" s="1"/>
      <c r="J200" s="1"/>
      <c r="K200" s="1"/>
    </row>
    <row r="201" spans="1:11" ht="12.75" customHeight="1" x14ac:dyDescent="0.25">
      <c r="A201" s="1"/>
      <c r="B201" s="1"/>
      <c r="C201" s="1"/>
      <c r="D201" s="1"/>
      <c r="E201" s="1"/>
      <c r="F201" s="1"/>
      <c r="G201" s="1"/>
      <c r="H201" s="1"/>
      <c r="I201" s="1"/>
      <c r="J201" s="1"/>
      <c r="K201" s="1"/>
    </row>
    <row r="202" spans="1:11" ht="12.75" customHeight="1" x14ac:dyDescent="0.25">
      <c r="A202" s="1"/>
      <c r="B202" s="1"/>
      <c r="C202" s="1"/>
      <c r="D202" s="1"/>
      <c r="E202" s="1"/>
      <c r="F202" s="1"/>
      <c r="G202" s="1"/>
      <c r="H202" s="1"/>
      <c r="I202" s="1"/>
      <c r="J202" s="1"/>
      <c r="K202" s="1"/>
    </row>
    <row r="203" spans="1:11" ht="12.75" customHeight="1" x14ac:dyDescent="0.25">
      <c r="A203" s="1"/>
      <c r="B203" s="1"/>
      <c r="C203" s="1"/>
      <c r="D203" s="1"/>
      <c r="E203" s="1"/>
      <c r="F203" s="1"/>
      <c r="G203" s="1"/>
      <c r="H203" s="1"/>
      <c r="I203" s="1"/>
      <c r="J203" s="1"/>
      <c r="K203" s="1"/>
    </row>
    <row r="204" spans="1:11" ht="12.75" customHeight="1" x14ac:dyDescent="0.25">
      <c r="A204" s="1"/>
      <c r="B204" s="1"/>
      <c r="C204" s="1"/>
      <c r="D204" s="1"/>
      <c r="E204" s="1"/>
      <c r="F204" s="1"/>
      <c r="G204" s="1"/>
      <c r="H204" s="1"/>
      <c r="I204" s="1"/>
      <c r="J204" s="1"/>
      <c r="K204" s="1"/>
    </row>
    <row r="205" spans="1:11" ht="12.75" customHeight="1" x14ac:dyDescent="0.25">
      <c r="A205" s="1"/>
      <c r="B205" s="1"/>
      <c r="C205" s="1"/>
      <c r="D205" s="1"/>
      <c r="E205" s="1"/>
      <c r="F205" s="1"/>
      <c r="G205" s="1"/>
      <c r="H205" s="1"/>
      <c r="I205" s="1"/>
      <c r="J205" s="1"/>
      <c r="K205" s="1"/>
    </row>
    <row r="206" spans="1:11" ht="12.75" customHeight="1" x14ac:dyDescent="0.25">
      <c r="A206" s="1"/>
      <c r="B206" s="1"/>
      <c r="C206" s="1"/>
      <c r="D206" s="1"/>
      <c r="E206" s="1"/>
      <c r="F206" s="1"/>
      <c r="G206" s="1"/>
      <c r="H206" s="1"/>
      <c r="I206" s="1"/>
      <c r="J206" s="1"/>
      <c r="K206" s="1"/>
    </row>
    <row r="207" spans="1:11" ht="12.75" customHeight="1" x14ac:dyDescent="0.25">
      <c r="A207" s="1"/>
      <c r="B207" s="1"/>
      <c r="C207" s="1"/>
      <c r="D207" s="1"/>
      <c r="E207" s="1"/>
      <c r="F207" s="1"/>
      <c r="G207" s="1"/>
      <c r="H207" s="1"/>
      <c r="I207" s="1"/>
      <c r="J207" s="1"/>
      <c r="K207" s="1"/>
    </row>
    <row r="208" spans="1:11" ht="12.75" customHeight="1" x14ac:dyDescent="0.25">
      <c r="A208" s="1"/>
      <c r="B208" s="1"/>
      <c r="C208" s="1"/>
      <c r="D208" s="1"/>
      <c r="E208" s="1"/>
      <c r="F208" s="1"/>
      <c r="G208" s="1"/>
      <c r="H208" s="1"/>
      <c r="I208" s="1"/>
      <c r="J208" s="1"/>
      <c r="K208" s="1"/>
    </row>
    <row r="209" spans="1:11" ht="12.75" customHeight="1" x14ac:dyDescent="0.25">
      <c r="A209" s="1"/>
      <c r="B209" s="1"/>
      <c r="C209" s="1"/>
      <c r="D209" s="1"/>
      <c r="E209" s="1"/>
      <c r="F209" s="1"/>
      <c r="G209" s="1"/>
      <c r="H209" s="1"/>
      <c r="I209" s="1"/>
      <c r="J209" s="1"/>
      <c r="K209" s="1"/>
    </row>
    <row r="210" spans="1:11" ht="12.75" customHeight="1" x14ac:dyDescent="0.25">
      <c r="A210" s="1"/>
      <c r="B210" s="1"/>
      <c r="C210" s="1"/>
      <c r="D210" s="1"/>
      <c r="E210" s="1"/>
      <c r="F210" s="1"/>
      <c r="G210" s="1"/>
      <c r="H210" s="1"/>
      <c r="I210" s="1"/>
      <c r="J210" s="1"/>
      <c r="K210" s="1"/>
    </row>
    <row r="211" spans="1:11" ht="12.75" customHeight="1" x14ac:dyDescent="0.25">
      <c r="A211" s="1"/>
      <c r="B211" s="1"/>
      <c r="C211" s="1"/>
      <c r="D211" s="1"/>
      <c r="E211" s="1"/>
      <c r="F211" s="1"/>
      <c r="G211" s="1"/>
      <c r="H211" s="1"/>
      <c r="I211" s="1"/>
      <c r="J211" s="1"/>
      <c r="K211" s="1"/>
    </row>
    <row r="212" spans="1:11" ht="12.75" customHeight="1" x14ac:dyDescent="0.25">
      <c r="A212" s="1"/>
      <c r="B212" s="1"/>
      <c r="C212" s="1"/>
      <c r="D212" s="1"/>
      <c r="E212" s="1"/>
      <c r="F212" s="1"/>
      <c r="G212" s="1"/>
      <c r="H212" s="1"/>
      <c r="I212" s="1"/>
      <c r="J212" s="1"/>
      <c r="K212" s="1"/>
    </row>
    <row r="213" spans="1:11" ht="12.75" customHeight="1" x14ac:dyDescent="0.25">
      <c r="A213" s="1"/>
      <c r="B213" s="1"/>
      <c r="C213" s="1"/>
      <c r="D213" s="1"/>
      <c r="E213" s="1"/>
      <c r="F213" s="1"/>
      <c r="G213" s="1"/>
      <c r="H213" s="1"/>
      <c r="I213" s="1"/>
      <c r="J213" s="1"/>
      <c r="K213" s="1"/>
    </row>
    <row r="214" spans="1:11" ht="12.75" customHeight="1" x14ac:dyDescent="0.25">
      <c r="A214" s="1"/>
      <c r="B214" s="1"/>
      <c r="C214" s="1"/>
      <c r="D214" s="1"/>
      <c r="E214" s="1"/>
      <c r="F214" s="1"/>
      <c r="G214" s="1"/>
      <c r="H214" s="1"/>
      <c r="I214" s="1"/>
      <c r="J214" s="1"/>
      <c r="K214" s="1"/>
    </row>
    <row r="215" spans="1:11" ht="12.75" customHeight="1" x14ac:dyDescent="0.25">
      <c r="A215" s="1"/>
      <c r="B215" s="1"/>
      <c r="C215" s="1"/>
      <c r="D215" s="1"/>
      <c r="E215" s="1"/>
      <c r="F215" s="1"/>
      <c r="G215" s="1"/>
      <c r="H215" s="1"/>
      <c r="I215" s="1"/>
      <c r="J215" s="1"/>
      <c r="K215" s="1"/>
    </row>
    <row r="216" spans="1:11" ht="12.75" customHeight="1" x14ac:dyDescent="0.25">
      <c r="A216" s="1"/>
      <c r="B216" s="1"/>
      <c r="C216" s="1"/>
      <c r="D216" s="1"/>
      <c r="E216" s="1"/>
      <c r="F216" s="1"/>
      <c r="G216" s="1"/>
      <c r="H216" s="1"/>
      <c r="I216" s="1"/>
      <c r="J216" s="1"/>
      <c r="K216" s="1"/>
    </row>
    <row r="217" spans="1:11" ht="12.75" customHeight="1" x14ac:dyDescent="0.25">
      <c r="A217" s="1"/>
      <c r="B217" s="1"/>
      <c r="C217" s="1"/>
      <c r="D217" s="1"/>
      <c r="E217" s="1"/>
      <c r="F217" s="1"/>
      <c r="G217" s="1"/>
      <c r="H217" s="1"/>
      <c r="I217" s="1"/>
      <c r="J217" s="1"/>
      <c r="K217" s="1"/>
    </row>
    <row r="218" spans="1:11" ht="12.75" customHeight="1" x14ac:dyDescent="0.25">
      <c r="A218" s="1"/>
      <c r="B218" s="1"/>
      <c r="C218" s="1"/>
      <c r="D218" s="1"/>
      <c r="E218" s="1"/>
      <c r="F218" s="1"/>
      <c r="G218" s="1"/>
      <c r="H218" s="1"/>
      <c r="I218" s="1"/>
      <c r="J218" s="1"/>
      <c r="K218" s="1"/>
    </row>
    <row r="219" spans="1:11" ht="12.75" customHeight="1" x14ac:dyDescent="0.25">
      <c r="A219" s="1"/>
      <c r="B219" s="1"/>
      <c r="C219" s="1"/>
      <c r="D219" s="1"/>
      <c r="E219" s="1"/>
      <c r="F219" s="1"/>
      <c r="G219" s="1"/>
      <c r="H219" s="1"/>
      <c r="I219" s="1"/>
      <c r="J219" s="1"/>
      <c r="K219" s="1"/>
    </row>
    <row r="220" spans="1:11" ht="12.75" customHeight="1" x14ac:dyDescent="0.25">
      <c r="A220" s="1"/>
      <c r="B220" s="1"/>
      <c r="C220" s="1"/>
      <c r="D220" s="1"/>
      <c r="E220" s="1"/>
      <c r="F220" s="1"/>
      <c r="G220" s="1"/>
      <c r="H220" s="1"/>
      <c r="I220" s="1"/>
      <c r="J220" s="1"/>
      <c r="K220" s="1"/>
    </row>
    <row r="221" spans="1:11" ht="12.75" customHeight="1" x14ac:dyDescent="0.25">
      <c r="A221" s="1"/>
      <c r="B221" s="1"/>
      <c r="C221" s="1"/>
      <c r="D221" s="1"/>
      <c r="E221" s="1"/>
      <c r="F221" s="1"/>
      <c r="G221" s="1"/>
      <c r="H221" s="1"/>
      <c r="I221" s="1"/>
      <c r="J221" s="1"/>
      <c r="K221" s="1"/>
    </row>
    <row r="222" spans="1:11" ht="12.75" customHeight="1" x14ac:dyDescent="0.25">
      <c r="A222" s="1"/>
      <c r="B222" s="1"/>
      <c r="C222" s="1"/>
      <c r="D222" s="1"/>
      <c r="E222" s="1"/>
      <c r="F222" s="1"/>
      <c r="G222" s="1"/>
      <c r="H222" s="1"/>
      <c r="I222" s="1"/>
      <c r="J222" s="1"/>
      <c r="K222" s="1"/>
    </row>
    <row r="223" spans="1:11" ht="12.75" customHeight="1" x14ac:dyDescent="0.25">
      <c r="A223" s="1"/>
      <c r="B223" s="1"/>
      <c r="C223" s="1"/>
      <c r="D223" s="1"/>
      <c r="E223" s="1"/>
      <c r="F223" s="1"/>
      <c r="G223" s="1"/>
      <c r="H223" s="1"/>
      <c r="I223" s="1"/>
      <c r="J223" s="1"/>
      <c r="K223" s="1"/>
    </row>
    <row r="224" spans="1:11" ht="12.75" customHeight="1" x14ac:dyDescent="0.25">
      <c r="A224" s="1"/>
      <c r="B224" s="1"/>
      <c r="C224" s="1"/>
      <c r="D224" s="1"/>
      <c r="E224" s="1"/>
      <c r="F224" s="1"/>
      <c r="G224" s="1"/>
      <c r="H224" s="1"/>
      <c r="I224" s="1"/>
      <c r="J224" s="1"/>
      <c r="K224" s="1"/>
    </row>
    <row r="225" spans="1:11" ht="12.75" customHeight="1" x14ac:dyDescent="0.25">
      <c r="A225" s="1"/>
      <c r="B225" s="1"/>
      <c r="C225" s="1"/>
      <c r="D225" s="1"/>
      <c r="E225" s="1"/>
      <c r="F225" s="1"/>
      <c r="G225" s="1"/>
      <c r="H225" s="1"/>
      <c r="I225" s="1"/>
      <c r="J225" s="1"/>
      <c r="K225" s="1"/>
    </row>
    <row r="226" spans="1:11" ht="12.75" customHeight="1" x14ac:dyDescent="0.25">
      <c r="A226" s="1"/>
      <c r="B226" s="1"/>
      <c r="C226" s="1"/>
      <c r="D226" s="1"/>
      <c r="E226" s="1"/>
      <c r="F226" s="1"/>
      <c r="G226" s="1"/>
      <c r="H226" s="1"/>
      <c r="I226" s="1"/>
      <c r="J226" s="1"/>
      <c r="K226" s="1"/>
    </row>
    <row r="227" spans="1:11" ht="12.75" customHeight="1" x14ac:dyDescent="0.25">
      <c r="A227" s="1"/>
      <c r="B227" s="1"/>
      <c r="C227" s="1"/>
      <c r="D227" s="1"/>
      <c r="E227" s="1"/>
      <c r="F227" s="1"/>
      <c r="G227" s="1"/>
      <c r="H227" s="1"/>
      <c r="I227" s="1"/>
      <c r="J227" s="1"/>
      <c r="K227" s="1"/>
    </row>
    <row r="228" spans="1:11" ht="12.75" customHeight="1" x14ac:dyDescent="0.25">
      <c r="A228" s="1"/>
      <c r="B228" s="1"/>
      <c r="C228" s="1"/>
      <c r="D228" s="1"/>
      <c r="E228" s="1"/>
      <c r="F228" s="1"/>
      <c r="G228" s="1"/>
      <c r="H228" s="1"/>
      <c r="I228" s="1"/>
      <c r="J228" s="1"/>
      <c r="K228" s="1"/>
    </row>
    <row r="229" spans="1:11" ht="12.75" customHeight="1" x14ac:dyDescent="0.25">
      <c r="A229" s="1"/>
      <c r="B229" s="1"/>
      <c r="C229" s="1"/>
      <c r="D229" s="1"/>
      <c r="E229" s="1"/>
      <c r="F229" s="1"/>
      <c r="G229" s="1"/>
      <c r="H229" s="1"/>
      <c r="I229" s="1"/>
      <c r="J229" s="1"/>
      <c r="K229" s="1"/>
    </row>
    <row r="230" spans="1:11" ht="12.75" customHeight="1" x14ac:dyDescent="0.25">
      <c r="A230" s="1"/>
      <c r="B230" s="1"/>
      <c r="C230" s="1"/>
      <c r="D230" s="1"/>
      <c r="E230" s="1"/>
      <c r="F230" s="1"/>
      <c r="G230" s="1"/>
      <c r="H230" s="1"/>
      <c r="I230" s="1"/>
      <c r="J230" s="1"/>
      <c r="K230" s="1"/>
    </row>
    <row r="231" spans="1:11" ht="12.75" customHeight="1" x14ac:dyDescent="0.25">
      <c r="A231" s="1"/>
      <c r="B231" s="1"/>
      <c r="C231" s="1"/>
      <c r="D231" s="1"/>
      <c r="E231" s="1"/>
      <c r="F231" s="1"/>
      <c r="G231" s="1"/>
      <c r="H231" s="1"/>
      <c r="I231" s="1"/>
      <c r="J231" s="1"/>
      <c r="K231" s="1"/>
    </row>
    <row r="232" spans="1:11" ht="12.75" customHeight="1" x14ac:dyDescent="0.25">
      <c r="A232" s="1"/>
      <c r="B232" s="1"/>
      <c r="C232" s="1"/>
      <c r="D232" s="1"/>
      <c r="E232" s="1"/>
      <c r="F232" s="1"/>
      <c r="G232" s="1"/>
      <c r="H232" s="1"/>
      <c r="I232" s="1"/>
      <c r="J232" s="1"/>
      <c r="K232" s="1"/>
    </row>
    <row r="233" spans="1:11" ht="12.75" customHeight="1" x14ac:dyDescent="0.25">
      <c r="A233" s="1"/>
      <c r="B233" s="1"/>
      <c r="C233" s="1"/>
      <c r="D233" s="1"/>
      <c r="E233" s="1"/>
      <c r="F233" s="1"/>
      <c r="G233" s="1"/>
      <c r="H233" s="1"/>
      <c r="I233" s="1"/>
      <c r="J233" s="1"/>
      <c r="K233" s="1"/>
    </row>
    <row r="234" spans="1:11" ht="12.75" customHeight="1" x14ac:dyDescent="0.25">
      <c r="A234" s="1"/>
      <c r="B234" s="1"/>
      <c r="C234" s="1"/>
      <c r="D234" s="1"/>
      <c r="E234" s="1"/>
      <c r="F234" s="1"/>
      <c r="G234" s="1"/>
      <c r="H234" s="1"/>
      <c r="I234" s="1"/>
      <c r="J234" s="1"/>
      <c r="K234" s="1"/>
    </row>
    <row r="235" spans="1:11" ht="12.75" customHeight="1" x14ac:dyDescent="0.25">
      <c r="A235" s="1"/>
      <c r="B235" s="1"/>
      <c r="C235" s="1"/>
      <c r="D235" s="1"/>
      <c r="E235" s="1"/>
      <c r="F235" s="1"/>
      <c r="G235" s="1"/>
      <c r="H235" s="1"/>
      <c r="I235" s="1"/>
      <c r="J235" s="1"/>
      <c r="K235" s="1"/>
    </row>
    <row r="236" spans="1:11" ht="12.75" customHeight="1" x14ac:dyDescent="0.25">
      <c r="A236" s="1"/>
      <c r="B236" s="1"/>
      <c r="C236" s="1"/>
      <c r="D236" s="1"/>
      <c r="E236" s="1"/>
      <c r="F236" s="1"/>
      <c r="G236" s="1"/>
      <c r="H236" s="1"/>
      <c r="I236" s="1"/>
      <c r="J236" s="1"/>
      <c r="K236" s="1"/>
    </row>
    <row r="237" spans="1:11" ht="12.75" customHeight="1" x14ac:dyDescent="0.25">
      <c r="A237" s="1"/>
      <c r="B237" s="1"/>
      <c r="C237" s="1"/>
      <c r="D237" s="1"/>
      <c r="E237" s="1"/>
      <c r="F237" s="1"/>
      <c r="G237" s="1"/>
      <c r="H237" s="1"/>
      <c r="I237" s="1"/>
      <c r="J237" s="1"/>
      <c r="K237" s="1"/>
    </row>
    <row r="238" spans="1:11" ht="12.75" customHeight="1" x14ac:dyDescent="0.25">
      <c r="A238" s="1"/>
      <c r="B238" s="1"/>
      <c r="C238" s="1"/>
      <c r="D238" s="1"/>
      <c r="E238" s="1"/>
      <c r="F238" s="1"/>
      <c r="G238" s="1"/>
      <c r="H238" s="1"/>
      <c r="I238" s="1"/>
      <c r="J238" s="1"/>
      <c r="K238" s="1"/>
    </row>
    <row r="239" spans="1:11" ht="12.75" customHeight="1" x14ac:dyDescent="0.25">
      <c r="A239" s="1"/>
      <c r="B239" s="1"/>
      <c r="C239" s="1"/>
      <c r="D239" s="1"/>
      <c r="E239" s="1"/>
      <c r="F239" s="1"/>
      <c r="G239" s="1"/>
      <c r="H239" s="1"/>
      <c r="I239" s="1"/>
      <c r="J239" s="1"/>
      <c r="K239" s="1"/>
    </row>
    <row r="240" spans="1:11" ht="12.75" customHeight="1" x14ac:dyDescent="0.25">
      <c r="A240" s="1"/>
      <c r="B240" s="1"/>
      <c r="C240" s="1"/>
      <c r="D240" s="1"/>
      <c r="E240" s="1"/>
      <c r="F240" s="1"/>
      <c r="G240" s="1"/>
      <c r="H240" s="1"/>
      <c r="I240" s="1"/>
      <c r="J240" s="1"/>
      <c r="K240" s="1"/>
    </row>
    <row r="241" spans="1:11" ht="12.75" customHeight="1" x14ac:dyDescent="0.25">
      <c r="A241" s="1"/>
      <c r="B241" s="1"/>
      <c r="C241" s="1"/>
      <c r="D241" s="1"/>
      <c r="E241" s="1"/>
      <c r="F241" s="1"/>
      <c r="G241" s="1"/>
      <c r="H241" s="1"/>
      <c r="I241" s="1"/>
      <c r="J241" s="1"/>
      <c r="K241" s="1"/>
    </row>
    <row r="242" spans="1:11" ht="12.75" customHeight="1" x14ac:dyDescent="0.25">
      <c r="A242" s="1"/>
      <c r="B242" s="1"/>
      <c r="C242" s="1"/>
      <c r="D242" s="1"/>
      <c r="E242" s="1"/>
      <c r="F242" s="1"/>
      <c r="G242" s="1"/>
      <c r="H242" s="1"/>
      <c r="I242" s="1"/>
      <c r="J242" s="1"/>
      <c r="K242" s="1"/>
    </row>
    <row r="243" spans="1:11" ht="12.75" customHeight="1" x14ac:dyDescent="0.25">
      <c r="A243" s="1"/>
      <c r="B243" s="1"/>
      <c r="C243" s="1"/>
      <c r="D243" s="1"/>
      <c r="E243" s="1"/>
      <c r="F243" s="1"/>
      <c r="G243" s="1"/>
      <c r="H243" s="1"/>
      <c r="I243" s="1"/>
      <c r="J243" s="1"/>
      <c r="K243" s="1"/>
    </row>
    <row r="244" spans="1:11" ht="12.75" customHeight="1" x14ac:dyDescent="0.25">
      <c r="A244" s="1"/>
      <c r="B244" s="1"/>
      <c r="C244" s="1"/>
      <c r="D244" s="1"/>
      <c r="E244" s="1"/>
      <c r="F244" s="1"/>
      <c r="G244" s="1"/>
      <c r="H244" s="1"/>
      <c r="I244" s="1"/>
      <c r="J244" s="1"/>
      <c r="K244" s="1"/>
    </row>
    <row r="245" spans="1:11" ht="12.75" customHeight="1" x14ac:dyDescent="0.25">
      <c r="A245" s="1"/>
      <c r="B245" s="1"/>
      <c r="C245" s="1"/>
      <c r="D245" s="1"/>
      <c r="E245" s="1"/>
      <c r="F245" s="1"/>
      <c r="G245" s="1"/>
      <c r="H245" s="1"/>
      <c r="I245" s="1"/>
      <c r="J245" s="1"/>
      <c r="K245" s="1"/>
    </row>
    <row r="246" spans="1:11" ht="12.75" customHeight="1" x14ac:dyDescent="0.25">
      <c r="A246" s="1"/>
      <c r="B246" s="1"/>
      <c r="C246" s="1"/>
      <c r="D246" s="1"/>
      <c r="E246" s="1"/>
      <c r="F246" s="1"/>
      <c r="G246" s="1"/>
      <c r="H246" s="1"/>
      <c r="I246" s="1"/>
      <c r="J246" s="1"/>
      <c r="K246" s="1"/>
    </row>
    <row r="247" spans="1:11" ht="12.75" customHeight="1" x14ac:dyDescent="0.25">
      <c r="A247" s="1"/>
      <c r="B247" s="1"/>
      <c r="C247" s="1"/>
      <c r="D247" s="1"/>
      <c r="E247" s="1"/>
      <c r="F247" s="1"/>
      <c r="G247" s="1"/>
      <c r="H247" s="1"/>
      <c r="I247" s="1"/>
      <c r="J247" s="1"/>
      <c r="K247" s="1"/>
    </row>
    <row r="248" spans="1:11" ht="12.75" customHeight="1" x14ac:dyDescent="0.25">
      <c r="A248" s="1"/>
      <c r="B248" s="1"/>
      <c r="C248" s="1"/>
      <c r="D248" s="1"/>
      <c r="E248" s="1"/>
      <c r="F248" s="1"/>
      <c r="G248" s="1"/>
      <c r="H248" s="1"/>
      <c r="I248" s="1"/>
      <c r="J248" s="1"/>
      <c r="K248" s="1"/>
    </row>
    <row r="249" spans="1:11" ht="12.75" customHeight="1" x14ac:dyDescent="0.25">
      <c r="A249" s="1"/>
      <c r="B249" s="1"/>
      <c r="C249" s="1"/>
      <c r="D249" s="1"/>
      <c r="E249" s="1"/>
      <c r="F249" s="1"/>
      <c r="G249" s="1"/>
      <c r="H249" s="1"/>
      <c r="I249" s="1"/>
      <c r="J249" s="1"/>
      <c r="K249" s="1"/>
    </row>
    <row r="250" spans="1:11" ht="12.75" customHeight="1" x14ac:dyDescent="0.25">
      <c r="A250" s="1"/>
      <c r="B250" s="1"/>
      <c r="C250" s="1"/>
      <c r="D250" s="1"/>
      <c r="E250" s="1"/>
      <c r="F250" s="1"/>
      <c r="G250" s="1"/>
      <c r="H250" s="1"/>
      <c r="I250" s="1"/>
      <c r="J250" s="1"/>
      <c r="K250" s="1"/>
    </row>
    <row r="251" spans="1:11" ht="12.75" customHeight="1" x14ac:dyDescent="0.25">
      <c r="A251" s="1"/>
      <c r="B251" s="1"/>
      <c r="C251" s="1"/>
      <c r="D251" s="1"/>
      <c r="E251" s="1"/>
      <c r="F251" s="1"/>
      <c r="G251" s="1"/>
      <c r="H251" s="1"/>
      <c r="I251" s="1"/>
      <c r="J251" s="1"/>
      <c r="K251" s="1"/>
    </row>
    <row r="252" spans="1:11" ht="12.75" customHeight="1" x14ac:dyDescent="0.25">
      <c r="A252" s="1"/>
      <c r="B252" s="1"/>
      <c r="C252" s="1"/>
      <c r="D252" s="1"/>
      <c r="E252" s="1"/>
      <c r="F252" s="1"/>
      <c r="G252" s="1"/>
      <c r="H252" s="1"/>
      <c r="I252" s="1"/>
      <c r="J252" s="1"/>
      <c r="K252" s="1"/>
    </row>
    <row r="253" spans="1:11" ht="15.75" customHeight="1" x14ac:dyDescent="0.25"/>
    <row r="254" spans="1:11" ht="15.75" customHeight="1" x14ac:dyDescent="0.25"/>
    <row r="255" spans="1:11" ht="15.75" customHeight="1" x14ac:dyDescent="0.25"/>
    <row r="256" spans="1:11"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mergeCells count="11">
    <mergeCell ref="A5:G6"/>
    <mergeCell ref="C47:D47"/>
    <mergeCell ref="C48:D48"/>
    <mergeCell ref="C50:D50"/>
    <mergeCell ref="F1:G1"/>
    <mergeCell ref="F3:G3"/>
    <mergeCell ref="F4:G4"/>
    <mergeCell ref="A1:B4"/>
    <mergeCell ref="C1:E2"/>
    <mergeCell ref="C3:E3"/>
    <mergeCell ref="C4:E4"/>
  </mergeCells>
  <pageMargins left="0.70866141732283472" right="0.70866141732283472" top="0.74803149606299213" bottom="0.74803149606299213" header="0" footer="0"/>
  <pageSetup paperSize="9" scale="5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E132"/>
  <sheetViews>
    <sheetView workbookViewId="0">
      <pane xSplit="3" ySplit="5" topLeftCell="D6" activePane="bottomRight" state="frozen"/>
      <selection pane="topRight" activeCell="D1" sqref="D1"/>
      <selection pane="bottomLeft" activeCell="A2" sqref="A2"/>
      <selection pane="bottomRight" activeCell="F4" sqref="A1:G4"/>
    </sheetView>
  </sheetViews>
  <sheetFormatPr baseColWidth="10" defaultColWidth="12.6328125" defaultRowHeight="15" customHeight="1" x14ac:dyDescent="0.25"/>
  <cols>
    <col min="1" max="1" width="23.08984375" customWidth="1"/>
    <col min="2" max="2" width="12.81640625" customWidth="1"/>
    <col min="3" max="3" width="46" customWidth="1"/>
    <col min="4" max="4" width="13.90625" customWidth="1"/>
    <col min="7" max="7" width="14.26953125" customWidth="1"/>
    <col min="26" max="26" width="23.36328125" customWidth="1"/>
  </cols>
  <sheetData>
    <row r="1" spans="1:31" s="327" customFormat="1" ht="15" customHeight="1" x14ac:dyDescent="0.25">
      <c r="A1" s="362"/>
      <c r="B1" s="363"/>
      <c r="C1" s="366" t="s">
        <v>314</v>
      </c>
      <c r="D1" s="367"/>
      <c r="E1" s="368"/>
      <c r="F1" s="336" t="s">
        <v>322</v>
      </c>
      <c r="G1" s="336"/>
    </row>
    <row r="2" spans="1:31" s="327" customFormat="1" ht="15" customHeight="1" x14ac:dyDescent="0.25">
      <c r="A2" s="362"/>
      <c r="B2" s="363"/>
      <c r="C2" s="369"/>
      <c r="D2" s="370"/>
      <c r="E2" s="371"/>
      <c r="F2" s="333" t="s">
        <v>319</v>
      </c>
      <c r="G2" s="333" t="s">
        <v>326</v>
      </c>
    </row>
    <row r="3" spans="1:31" s="327" customFormat="1" ht="15" customHeight="1" x14ac:dyDescent="0.25">
      <c r="A3" s="362"/>
      <c r="B3" s="363"/>
      <c r="C3" s="372" t="s">
        <v>315</v>
      </c>
      <c r="D3" s="373"/>
      <c r="E3" s="374"/>
      <c r="F3" s="337" t="s">
        <v>320</v>
      </c>
      <c r="G3" s="337"/>
    </row>
    <row r="4" spans="1:31" s="327" customFormat="1" ht="15" customHeight="1" thickBot="1" x14ac:dyDescent="0.3">
      <c r="A4" s="364"/>
      <c r="B4" s="365"/>
      <c r="C4" s="375" t="s">
        <v>316</v>
      </c>
      <c r="D4" s="376"/>
      <c r="E4" s="377"/>
      <c r="F4" s="337" t="s">
        <v>321</v>
      </c>
      <c r="G4" s="338"/>
    </row>
    <row r="5" spans="1:31" ht="39" customHeight="1" thickBot="1" x14ac:dyDescent="0.3">
      <c r="A5" s="335" t="s">
        <v>162</v>
      </c>
      <c r="B5" s="157" t="s">
        <v>99</v>
      </c>
      <c r="C5" s="84" t="s">
        <v>163</v>
      </c>
      <c r="D5" s="84" t="s">
        <v>164</v>
      </c>
      <c r="E5" s="84" t="s">
        <v>165</v>
      </c>
      <c r="F5" s="84" t="s">
        <v>166</v>
      </c>
      <c r="G5" s="84" t="s">
        <v>167</v>
      </c>
      <c r="H5" s="84" t="s">
        <v>168</v>
      </c>
      <c r="I5" s="84" t="s">
        <v>169</v>
      </c>
      <c r="J5" s="84" t="s">
        <v>170</v>
      </c>
      <c r="K5" s="84" t="s">
        <v>171</v>
      </c>
      <c r="L5" s="84" t="s">
        <v>172</v>
      </c>
      <c r="M5" s="84" t="s">
        <v>173</v>
      </c>
      <c r="N5" s="84" t="s">
        <v>174</v>
      </c>
      <c r="O5" s="84" t="s">
        <v>175</v>
      </c>
      <c r="P5" s="84" t="s">
        <v>176</v>
      </c>
      <c r="Q5" s="84" t="s">
        <v>177</v>
      </c>
      <c r="R5" s="84" t="s">
        <v>178</v>
      </c>
      <c r="S5" s="84" t="s">
        <v>179</v>
      </c>
      <c r="T5" s="84" t="s">
        <v>180</v>
      </c>
      <c r="U5" s="84" t="s">
        <v>181</v>
      </c>
      <c r="V5" s="84" t="s">
        <v>182</v>
      </c>
      <c r="W5" s="84" t="s">
        <v>183</v>
      </c>
      <c r="X5" s="84" t="s">
        <v>183</v>
      </c>
      <c r="Y5" s="84" t="s">
        <v>183</v>
      </c>
      <c r="Z5" s="84" t="s">
        <v>79</v>
      </c>
      <c r="AA5" s="158"/>
      <c r="AB5" s="158"/>
      <c r="AC5" s="158"/>
      <c r="AD5" s="158"/>
      <c r="AE5" s="158"/>
    </row>
    <row r="6" spans="1:31" ht="50" x14ac:dyDescent="0.25">
      <c r="A6" s="389" t="s">
        <v>184</v>
      </c>
      <c r="B6" s="159" t="s">
        <v>114</v>
      </c>
      <c r="C6" s="160" t="s">
        <v>115</v>
      </c>
      <c r="D6" s="161"/>
      <c r="E6" s="161"/>
      <c r="F6" s="161"/>
      <c r="G6" s="161"/>
      <c r="H6" s="161"/>
      <c r="I6" s="161"/>
      <c r="J6" s="161"/>
      <c r="K6" s="161"/>
      <c r="L6" s="161"/>
      <c r="M6" s="161"/>
      <c r="N6" s="161"/>
      <c r="O6" s="161"/>
      <c r="P6" s="161"/>
      <c r="Q6" s="161"/>
      <c r="R6" s="161"/>
      <c r="S6" s="161"/>
      <c r="T6" s="161"/>
      <c r="U6" s="161"/>
      <c r="V6" s="161"/>
      <c r="W6" s="162"/>
      <c r="X6" s="162"/>
      <c r="Y6" s="162"/>
      <c r="Z6" s="162">
        <f t="shared" ref="Z6:Z25" si="0">SUM(D6:Y6)</f>
        <v>0</v>
      </c>
    </row>
    <row r="7" spans="1:31" ht="12.5" x14ac:dyDescent="0.25">
      <c r="A7" s="390"/>
      <c r="B7" s="163" t="s">
        <v>116</v>
      </c>
      <c r="C7" s="164" t="s">
        <v>117</v>
      </c>
      <c r="D7" s="165"/>
      <c r="E7" s="165"/>
      <c r="F7" s="165"/>
      <c r="G7" s="165"/>
      <c r="H7" s="165"/>
      <c r="I7" s="165"/>
      <c r="J7" s="165"/>
      <c r="K7" s="165"/>
      <c r="L7" s="165"/>
      <c r="M7" s="165"/>
      <c r="N7" s="165"/>
      <c r="O7" s="165"/>
      <c r="P7" s="165"/>
      <c r="Q7" s="165"/>
      <c r="R7" s="165"/>
      <c r="S7" s="165"/>
      <c r="T7" s="165"/>
      <c r="U7" s="165"/>
      <c r="V7" s="165"/>
      <c r="W7" s="166"/>
      <c r="X7" s="166"/>
      <c r="Y7" s="166"/>
      <c r="Z7" s="162">
        <f t="shared" si="0"/>
        <v>0</v>
      </c>
    </row>
    <row r="8" spans="1:31" ht="23" x14ac:dyDescent="0.25">
      <c r="A8" s="390"/>
      <c r="B8" s="163" t="s">
        <v>118</v>
      </c>
      <c r="C8" s="164" t="s">
        <v>119</v>
      </c>
      <c r="D8" s="165"/>
      <c r="E8" s="165"/>
      <c r="F8" s="165"/>
      <c r="G8" s="165"/>
      <c r="H8" s="165"/>
      <c r="I8" s="165"/>
      <c r="J8" s="165"/>
      <c r="K8" s="165"/>
      <c r="L8" s="165"/>
      <c r="M8" s="165"/>
      <c r="N8" s="165"/>
      <c r="O8" s="165"/>
      <c r="P8" s="165"/>
      <c r="Q8" s="165"/>
      <c r="R8" s="165"/>
      <c r="S8" s="165"/>
      <c r="T8" s="165"/>
      <c r="U8" s="165"/>
      <c r="V8" s="165"/>
      <c r="W8" s="166"/>
      <c r="X8" s="166"/>
      <c r="Y8" s="166"/>
      <c r="Z8" s="162">
        <f t="shared" si="0"/>
        <v>0</v>
      </c>
    </row>
    <row r="9" spans="1:31" ht="12.5" x14ac:dyDescent="0.25">
      <c r="A9" s="390"/>
      <c r="B9" s="163" t="s">
        <v>120</v>
      </c>
      <c r="C9" s="164" t="s">
        <v>121</v>
      </c>
      <c r="D9" s="165"/>
      <c r="E9" s="165"/>
      <c r="F9" s="165"/>
      <c r="G9" s="165"/>
      <c r="H9" s="165"/>
      <c r="I9" s="165"/>
      <c r="J9" s="165"/>
      <c r="K9" s="165"/>
      <c r="L9" s="165"/>
      <c r="M9" s="165"/>
      <c r="N9" s="165"/>
      <c r="O9" s="165"/>
      <c r="P9" s="165"/>
      <c r="Q9" s="165"/>
      <c r="R9" s="165"/>
      <c r="S9" s="165"/>
      <c r="T9" s="165"/>
      <c r="U9" s="165"/>
      <c r="V9" s="165"/>
      <c r="W9" s="166"/>
      <c r="X9" s="166"/>
      <c r="Y9" s="166"/>
      <c r="Z9" s="162">
        <f t="shared" si="0"/>
        <v>0</v>
      </c>
    </row>
    <row r="10" spans="1:31" ht="12.5" x14ac:dyDescent="0.25">
      <c r="A10" s="390"/>
      <c r="B10" s="163" t="s">
        <v>122</v>
      </c>
      <c r="C10" s="164" t="s">
        <v>123</v>
      </c>
      <c r="D10" s="165"/>
      <c r="E10" s="165"/>
      <c r="F10" s="165"/>
      <c r="G10" s="165"/>
      <c r="H10" s="165"/>
      <c r="I10" s="165"/>
      <c r="J10" s="165"/>
      <c r="K10" s="165"/>
      <c r="L10" s="165"/>
      <c r="M10" s="165"/>
      <c r="N10" s="165"/>
      <c r="O10" s="165"/>
      <c r="P10" s="165"/>
      <c r="Q10" s="165"/>
      <c r="R10" s="165"/>
      <c r="S10" s="165"/>
      <c r="T10" s="165"/>
      <c r="U10" s="165"/>
      <c r="V10" s="165"/>
      <c r="W10" s="166"/>
      <c r="X10" s="166"/>
      <c r="Y10" s="166"/>
      <c r="Z10" s="162">
        <f t="shared" si="0"/>
        <v>0</v>
      </c>
    </row>
    <row r="11" spans="1:31" ht="23" x14ac:dyDescent="0.25">
      <c r="A11" s="390"/>
      <c r="B11" s="163" t="s">
        <v>124</v>
      </c>
      <c r="C11" s="164" t="s">
        <v>125</v>
      </c>
      <c r="D11" s="165"/>
      <c r="E11" s="165"/>
      <c r="F11" s="165"/>
      <c r="G11" s="165"/>
      <c r="H11" s="165"/>
      <c r="I11" s="165"/>
      <c r="J11" s="165"/>
      <c r="K11" s="165"/>
      <c r="L11" s="165"/>
      <c r="M11" s="165"/>
      <c r="N11" s="165"/>
      <c r="O11" s="165"/>
      <c r="P11" s="165"/>
      <c r="Q11" s="165"/>
      <c r="R11" s="165"/>
      <c r="S11" s="165"/>
      <c r="T11" s="165"/>
      <c r="U11" s="165"/>
      <c r="V11" s="165"/>
      <c r="W11" s="166"/>
      <c r="X11" s="166"/>
      <c r="Y11" s="166"/>
      <c r="Z11" s="162">
        <f t="shared" si="0"/>
        <v>0</v>
      </c>
    </row>
    <row r="12" spans="1:31" ht="12.5" x14ac:dyDescent="0.25">
      <c r="A12" s="390"/>
      <c r="B12" s="163" t="s">
        <v>126</v>
      </c>
      <c r="C12" s="164" t="s">
        <v>127</v>
      </c>
      <c r="D12" s="165"/>
      <c r="E12" s="165"/>
      <c r="F12" s="165"/>
      <c r="G12" s="165"/>
      <c r="H12" s="165"/>
      <c r="I12" s="165"/>
      <c r="J12" s="165"/>
      <c r="K12" s="165"/>
      <c r="L12" s="165"/>
      <c r="M12" s="165"/>
      <c r="N12" s="165"/>
      <c r="O12" s="165"/>
      <c r="P12" s="165"/>
      <c r="Q12" s="165"/>
      <c r="R12" s="165"/>
      <c r="S12" s="165"/>
      <c r="T12" s="165"/>
      <c r="U12" s="165"/>
      <c r="V12" s="165"/>
      <c r="W12" s="166"/>
      <c r="X12" s="166"/>
      <c r="Y12" s="166"/>
      <c r="Z12" s="162">
        <f t="shared" si="0"/>
        <v>0</v>
      </c>
    </row>
    <row r="13" spans="1:31" ht="12.5" x14ac:dyDescent="0.25">
      <c r="A13" s="390"/>
      <c r="B13" s="163" t="s">
        <v>128</v>
      </c>
      <c r="C13" s="164" t="s">
        <v>129</v>
      </c>
      <c r="D13" s="165"/>
      <c r="E13" s="165"/>
      <c r="F13" s="165"/>
      <c r="G13" s="165"/>
      <c r="H13" s="165"/>
      <c r="I13" s="165"/>
      <c r="J13" s="165"/>
      <c r="K13" s="165"/>
      <c r="L13" s="165"/>
      <c r="M13" s="165"/>
      <c r="N13" s="165"/>
      <c r="O13" s="165"/>
      <c r="P13" s="165"/>
      <c r="Q13" s="165"/>
      <c r="R13" s="165"/>
      <c r="S13" s="165"/>
      <c r="T13" s="165"/>
      <c r="U13" s="165"/>
      <c r="V13" s="165"/>
      <c r="W13" s="166"/>
      <c r="X13" s="166"/>
      <c r="Y13" s="166"/>
      <c r="Z13" s="162">
        <f t="shared" si="0"/>
        <v>0</v>
      </c>
    </row>
    <row r="14" spans="1:31" ht="23" x14ac:dyDescent="0.25">
      <c r="A14" s="390"/>
      <c r="B14" s="163" t="s">
        <v>130</v>
      </c>
      <c r="C14" s="164" t="s">
        <v>131</v>
      </c>
      <c r="D14" s="165"/>
      <c r="E14" s="165"/>
      <c r="F14" s="165"/>
      <c r="G14" s="165"/>
      <c r="H14" s="165"/>
      <c r="I14" s="165"/>
      <c r="J14" s="165"/>
      <c r="K14" s="165"/>
      <c r="L14" s="165"/>
      <c r="M14" s="165"/>
      <c r="N14" s="165"/>
      <c r="O14" s="165"/>
      <c r="P14" s="165"/>
      <c r="Q14" s="165"/>
      <c r="R14" s="165"/>
      <c r="S14" s="165"/>
      <c r="T14" s="165"/>
      <c r="U14" s="165"/>
      <c r="V14" s="165"/>
      <c r="W14" s="166"/>
      <c r="X14" s="166"/>
      <c r="Y14" s="166"/>
      <c r="Z14" s="162">
        <f t="shared" si="0"/>
        <v>0</v>
      </c>
    </row>
    <row r="15" spans="1:31" ht="12.5" x14ac:dyDescent="0.25">
      <c r="A15" s="390"/>
      <c r="B15" s="163" t="s">
        <v>132</v>
      </c>
      <c r="C15" s="164" t="s">
        <v>133</v>
      </c>
      <c r="D15" s="165"/>
      <c r="E15" s="165"/>
      <c r="F15" s="165"/>
      <c r="G15" s="165"/>
      <c r="H15" s="165"/>
      <c r="I15" s="165"/>
      <c r="J15" s="165"/>
      <c r="K15" s="165"/>
      <c r="L15" s="165"/>
      <c r="M15" s="165"/>
      <c r="N15" s="165"/>
      <c r="O15" s="165"/>
      <c r="P15" s="165"/>
      <c r="Q15" s="165"/>
      <c r="R15" s="165"/>
      <c r="S15" s="165"/>
      <c r="T15" s="165"/>
      <c r="U15" s="165"/>
      <c r="V15" s="165"/>
      <c r="W15" s="166"/>
      <c r="X15" s="166"/>
      <c r="Y15" s="166"/>
      <c r="Z15" s="162">
        <f t="shared" si="0"/>
        <v>0</v>
      </c>
    </row>
    <row r="16" spans="1:31" ht="12.5" x14ac:dyDescent="0.25">
      <c r="A16" s="390"/>
      <c r="B16" s="163" t="s">
        <v>134</v>
      </c>
      <c r="C16" s="164" t="s">
        <v>135</v>
      </c>
      <c r="D16" s="165"/>
      <c r="E16" s="165"/>
      <c r="F16" s="165"/>
      <c r="G16" s="165"/>
      <c r="H16" s="165"/>
      <c r="I16" s="165"/>
      <c r="J16" s="165"/>
      <c r="K16" s="165"/>
      <c r="L16" s="165"/>
      <c r="M16" s="165"/>
      <c r="N16" s="165"/>
      <c r="O16" s="165"/>
      <c r="P16" s="165"/>
      <c r="Q16" s="165"/>
      <c r="R16" s="165"/>
      <c r="S16" s="165"/>
      <c r="T16" s="165"/>
      <c r="U16" s="165"/>
      <c r="V16" s="165"/>
      <c r="W16" s="166"/>
      <c r="X16" s="166"/>
      <c r="Y16" s="166"/>
      <c r="Z16" s="162">
        <f t="shared" si="0"/>
        <v>0</v>
      </c>
    </row>
    <row r="17" spans="1:31" ht="12.5" x14ac:dyDescent="0.25">
      <c r="A17" s="390"/>
      <c r="B17" s="163" t="s">
        <v>136</v>
      </c>
      <c r="C17" s="164" t="s">
        <v>137</v>
      </c>
      <c r="D17" s="165"/>
      <c r="E17" s="165"/>
      <c r="F17" s="165"/>
      <c r="G17" s="165"/>
      <c r="H17" s="165"/>
      <c r="I17" s="165"/>
      <c r="J17" s="165"/>
      <c r="K17" s="165"/>
      <c r="L17" s="165"/>
      <c r="M17" s="165"/>
      <c r="N17" s="165"/>
      <c r="O17" s="165"/>
      <c r="P17" s="165"/>
      <c r="Q17" s="165"/>
      <c r="R17" s="165"/>
      <c r="S17" s="165"/>
      <c r="T17" s="165"/>
      <c r="U17" s="165"/>
      <c r="V17" s="165"/>
      <c r="W17" s="166"/>
      <c r="X17" s="166"/>
      <c r="Y17" s="166"/>
      <c r="Z17" s="162">
        <f t="shared" si="0"/>
        <v>0</v>
      </c>
    </row>
    <row r="18" spans="1:31" ht="12.5" x14ac:dyDescent="0.25">
      <c r="A18" s="390"/>
      <c r="B18" s="163" t="s">
        <v>138</v>
      </c>
      <c r="C18" s="164" t="s">
        <v>139</v>
      </c>
      <c r="D18" s="165"/>
      <c r="E18" s="165"/>
      <c r="F18" s="165"/>
      <c r="G18" s="165"/>
      <c r="H18" s="165"/>
      <c r="I18" s="165"/>
      <c r="J18" s="165"/>
      <c r="K18" s="165"/>
      <c r="L18" s="165"/>
      <c r="M18" s="165"/>
      <c r="N18" s="165"/>
      <c r="O18" s="165"/>
      <c r="P18" s="165"/>
      <c r="Q18" s="165"/>
      <c r="R18" s="165"/>
      <c r="S18" s="165"/>
      <c r="T18" s="165"/>
      <c r="U18" s="165"/>
      <c r="V18" s="165"/>
      <c r="W18" s="166"/>
      <c r="X18" s="166"/>
      <c r="Y18" s="166"/>
      <c r="Z18" s="162">
        <f t="shared" si="0"/>
        <v>0</v>
      </c>
    </row>
    <row r="19" spans="1:31" ht="23" x14ac:dyDescent="0.25">
      <c r="A19" s="390"/>
      <c r="B19" s="163" t="s">
        <v>140</v>
      </c>
      <c r="C19" s="164" t="s">
        <v>141</v>
      </c>
      <c r="D19" s="165"/>
      <c r="E19" s="165"/>
      <c r="F19" s="165"/>
      <c r="G19" s="165"/>
      <c r="H19" s="165"/>
      <c r="I19" s="165"/>
      <c r="J19" s="165"/>
      <c r="K19" s="165"/>
      <c r="L19" s="165"/>
      <c r="M19" s="165"/>
      <c r="N19" s="165"/>
      <c r="O19" s="165"/>
      <c r="P19" s="165"/>
      <c r="Q19" s="165"/>
      <c r="R19" s="165"/>
      <c r="S19" s="165"/>
      <c r="T19" s="165"/>
      <c r="U19" s="165"/>
      <c r="V19" s="165"/>
      <c r="W19" s="166"/>
      <c r="X19" s="166"/>
      <c r="Y19" s="166"/>
      <c r="Z19" s="162">
        <f t="shared" si="0"/>
        <v>0</v>
      </c>
    </row>
    <row r="20" spans="1:31" ht="23" x14ac:dyDescent="0.25">
      <c r="A20" s="390"/>
      <c r="B20" s="167" t="s">
        <v>142</v>
      </c>
      <c r="C20" s="168" t="s">
        <v>143</v>
      </c>
      <c r="D20" s="165"/>
      <c r="E20" s="165"/>
      <c r="F20" s="165"/>
      <c r="G20" s="165"/>
      <c r="H20" s="165"/>
      <c r="I20" s="165"/>
      <c r="J20" s="165"/>
      <c r="K20" s="165"/>
      <c r="L20" s="165"/>
      <c r="M20" s="165"/>
      <c r="N20" s="165"/>
      <c r="O20" s="165"/>
      <c r="P20" s="165"/>
      <c r="Q20" s="165"/>
      <c r="R20" s="165"/>
      <c r="S20" s="165"/>
      <c r="T20" s="165"/>
      <c r="U20" s="165"/>
      <c r="V20" s="165"/>
      <c r="W20" s="166"/>
      <c r="X20" s="166"/>
      <c r="Y20" s="166"/>
      <c r="Z20" s="162">
        <f t="shared" si="0"/>
        <v>0</v>
      </c>
    </row>
    <row r="21" spans="1:31" ht="12.5" x14ac:dyDescent="0.25">
      <c r="A21" s="390"/>
      <c r="B21" s="169" t="s">
        <v>144</v>
      </c>
      <c r="C21" s="137" t="s">
        <v>145</v>
      </c>
      <c r="D21" s="165"/>
      <c r="E21" s="165"/>
      <c r="F21" s="165"/>
      <c r="G21" s="165"/>
      <c r="H21" s="165"/>
      <c r="I21" s="165"/>
      <c r="J21" s="165"/>
      <c r="K21" s="165"/>
      <c r="L21" s="165"/>
      <c r="M21" s="165"/>
      <c r="N21" s="165"/>
      <c r="O21" s="165"/>
      <c r="P21" s="165"/>
      <c r="Q21" s="165"/>
      <c r="R21" s="165"/>
      <c r="S21" s="165"/>
      <c r="T21" s="165"/>
      <c r="U21" s="165"/>
      <c r="V21" s="165"/>
      <c r="W21" s="166"/>
      <c r="X21" s="166"/>
      <c r="Y21" s="166"/>
      <c r="Z21" s="162">
        <f t="shared" si="0"/>
        <v>0</v>
      </c>
    </row>
    <row r="22" spans="1:31" ht="12.5" x14ac:dyDescent="0.25">
      <c r="A22" s="390"/>
      <c r="B22" s="169" t="s">
        <v>146</v>
      </c>
      <c r="C22" s="137" t="s">
        <v>147</v>
      </c>
      <c r="D22" s="165"/>
      <c r="E22" s="165"/>
      <c r="F22" s="165"/>
      <c r="G22" s="165"/>
      <c r="H22" s="165"/>
      <c r="I22" s="165"/>
      <c r="J22" s="165"/>
      <c r="K22" s="165"/>
      <c r="L22" s="165"/>
      <c r="M22" s="165"/>
      <c r="N22" s="165"/>
      <c r="O22" s="165"/>
      <c r="P22" s="165"/>
      <c r="Q22" s="165"/>
      <c r="R22" s="165"/>
      <c r="S22" s="165"/>
      <c r="T22" s="165"/>
      <c r="U22" s="165"/>
      <c r="V22" s="165"/>
      <c r="W22" s="166"/>
      <c r="X22" s="166"/>
      <c r="Y22" s="166"/>
      <c r="Z22" s="162">
        <f t="shared" si="0"/>
        <v>0</v>
      </c>
    </row>
    <row r="23" spans="1:31" ht="12.5" x14ac:dyDescent="0.25">
      <c r="A23" s="390"/>
      <c r="B23" s="169" t="s">
        <v>148</v>
      </c>
      <c r="C23" s="137" t="s">
        <v>149</v>
      </c>
      <c r="D23" s="165"/>
      <c r="E23" s="165"/>
      <c r="F23" s="165"/>
      <c r="G23" s="165"/>
      <c r="H23" s="165"/>
      <c r="I23" s="165"/>
      <c r="J23" s="165"/>
      <c r="K23" s="165"/>
      <c r="L23" s="165"/>
      <c r="M23" s="165"/>
      <c r="N23" s="165"/>
      <c r="O23" s="165"/>
      <c r="P23" s="165"/>
      <c r="Q23" s="165"/>
      <c r="R23" s="165"/>
      <c r="S23" s="165"/>
      <c r="T23" s="165"/>
      <c r="U23" s="165"/>
      <c r="V23" s="165"/>
      <c r="W23" s="166"/>
      <c r="X23" s="166"/>
      <c r="Y23" s="166"/>
      <c r="Z23" s="162">
        <f t="shared" si="0"/>
        <v>0</v>
      </c>
    </row>
    <row r="24" spans="1:31" ht="12.5" x14ac:dyDescent="0.25">
      <c r="A24" s="390"/>
      <c r="B24" s="170" t="s">
        <v>150</v>
      </c>
      <c r="C24" s="171" t="s">
        <v>151</v>
      </c>
      <c r="D24" s="165"/>
      <c r="E24" s="165"/>
      <c r="F24" s="165"/>
      <c r="G24" s="165"/>
      <c r="H24" s="165"/>
      <c r="I24" s="165"/>
      <c r="J24" s="165"/>
      <c r="K24" s="165"/>
      <c r="L24" s="165"/>
      <c r="M24" s="165"/>
      <c r="N24" s="165"/>
      <c r="O24" s="165"/>
      <c r="P24" s="165"/>
      <c r="Q24" s="165"/>
      <c r="R24" s="165"/>
      <c r="S24" s="165"/>
      <c r="T24" s="165"/>
      <c r="U24" s="165"/>
      <c r="V24" s="165"/>
      <c r="W24" s="166"/>
      <c r="X24" s="166"/>
      <c r="Y24" s="166"/>
      <c r="Z24" s="162">
        <f t="shared" si="0"/>
        <v>0</v>
      </c>
    </row>
    <row r="25" spans="1:31" ht="13" thickBot="1" x14ac:dyDescent="0.3">
      <c r="A25" s="390"/>
      <c r="B25" s="172" t="s">
        <v>152</v>
      </c>
      <c r="C25" s="173" t="s">
        <v>153</v>
      </c>
      <c r="D25" s="174"/>
      <c r="E25" s="174"/>
      <c r="F25" s="174"/>
      <c r="G25" s="174"/>
      <c r="H25" s="174"/>
      <c r="I25" s="174"/>
      <c r="J25" s="174"/>
      <c r="K25" s="174"/>
      <c r="L25" s="174"/>
      <c r="M25" s="174"/>
      <c r="N25" s="174"/>
      <c r="O25" s="174"/>
      <c r="P25" s="174"/>
      <c r="Q25" s="174"/>
      <c r="R25" s="174"/>
      <c r="S25" s="174"/>
      <c r="T25" s="174"/>
      <c r="U25" s="174"/>
      <c r="V25" s="174"/>
      <c r="W25" s="175"/>
      <c r="X25" s="175"/>
      <c r="Y25" s="175"/>
      <c r="Z25" s="162">
        <f t="shared" si="0"/>
        <v>0</v>
      </c>
    </row>
    <row r="26" spans="1:31" ht="13.5" thickBot="1" x14ac:dyDescent="0.35">
      <c r="A26" s="391"/>
      <c r="B26" s="176"/>
      <c r="C26" s="176" t="str">
        <f>"TOTAL "&amp;A6</f>
        <v>TOTAL DEPARTAMENTO 1</v>
      </c>
      <c r="D26" s="177">
        <f t="shared" ref="D26:Z26" si="1">SUM(D6:D25)</f>
        <v>0</v>
      </c>
      <c r="E26" s="177">
        <f t="shared" si="1"/>
        <v>0</v>
      </c>
      <c r="F26" s="177">
        <f t="shared" si="1"/>
        <v>0</v>
      </c>
      <c r="G26" s="177">
        <f t="shared" si="1"/>
        <v>0</v>
      </c>
      <c r="H26" s="177">
        <f t="shared" si="1"/>
        <v>0</v>
      </c>
      <c r="I26" s="177">
        <f t="shared" si="1"/>
        <v>0</v>
      </c>
      <c r="J26" s="177">
        <f t="shared" si="1"/>
        <v>0</v>
      </c>
      <c r="K26" s="177">
        <f t="shared" si="1"/>
        <v>0</v>
      </c>
      <c r="L26" s="177">
        <f t="shared" si="1"/>
        <v>0</v>
      </c>
      <c r="M26" s="177">
        <f t="shared" si="1"/>
        <v>0</v>
      </c>
      <c r="N26" s="177">
        <f t="shared" si="1"/>
        <v>0</v>
      </c>
      <c r="O26" s="177">
        <f t="shared" si="1"/>
        <v>0</v>
      </c>
      <c r="P26" s="177">
        <f t="shared" si="1"/>
        <v>0</v>
      </c>
      <c r="Q26" s="177">
        <f t="shared" si="1"/>
        <v>0</v>
      </c>
      <c r="R26" s="177">
        <f t="shared" si="1"/>
        <v>0</v>
      </c>
      <c r="S26" s="177">
        <f t="shared" si="1"/>
        <v>0</v>
      </c>
      <c r="T26" s="177">
        <f t="shared" si="1"/>
        <v>0</v>
      </c>
      <c r="U26" s="177">
        <f t="shared" si="1"/>
        <v>0</v>
      </c>
      <c r="V26" s="177">
        <f t="shared" si="1"/>
        <v>0</v>
      </c>
      <c r="W26" s="177">
        <f t="shared" si="1"/>
        <v>0</v>
      </c>
      <c r="X26" s="177">
        <f t="shared" si="1"/>
        <v>0</v>
      </c>
      <c r="Y26" s="177">
        <f t="shared" si="1"/>
        <v>0</v>
      </c>
      <c r="Z26" s="177">
        <f t="shared" si="1"/>
        <v>0</v>
      </c>
      <c r="AA26" s="178"/>
      <c r="AB26" s="178"/>
      <c r="AC26" s="178"/>
      <c r="AD26" s="178"/>
      <c r="AE26" s="178"/>
    </row>
    <row r="27" spans="1:31" ht="50" x14ac:dyDescent="0.25">
      <c r="A27" s="389" t="s">
        <v>185</v>
      </c>
      <c r="B27" s="179" t="s">
        <v>114</v>
      </c>
      <c r="C27" s="180" t="s">
        <v>115</v>
      </c>
      <c r="D27" s="165"/>
      <c r="E27" s="165"/>
      <c r="F27" s="165"/>
      <c r="G27" s="165"/>
      <c r="H27" s="165"/>
      <c r="I27" s="165"/>
      <c r="J27" s="165"/>
      <c r="K27" s="165"/>
      <c r="L27" s="165"/>
      <c r="M27" s="165"/>
      <c r="N27" s="165"/>
      <c r="O27" s="165"/>
      <c r="P27" s="165"/>
      <c r="Q27" s="165"/>
      <c r="R27" s="165"/>
      <c r="S27" s="165"/>
      <c r="T27" s="165"/>
      <c r="U27" s="165"/>
      <c r="V27" s="165"/>
      <c r="W27" s="165"/>
      <c r="X27" s="165"/>
      <c r="Y27" s="165"/>
      <c r="Z27" s="162">
        <f t="shared" ref="Z27:Z46" si="2">SUM(D27:Y27)</f>
        <v>0</v>
      </c>
    </row>
    <row r="28" spans="1:31" ht="12.5" x14ac:dyDescent="0.25">
      <c r="A28" s="390"/>
      <c r="B28" s="163" t="s">
        <v>116</v>
      </c>
      <c r="C28" s="164" t="s">
        <v>117</v>
      </c>
      <c r="D28" s="165"/>
      <c r="E28" s="165"/>
      <c r="F28" s="165"/>
      <c r="G28" s="165"/>
      <c r="H28" s="165"/>
      <c r="I28" s="165"/>
      <c r="J28" s="165"/>
      <c r="K28" s="165"/>
      <c r="L28" s="165"/>
      <c r="M28" s="165"/>
      <c r="N28" s="165"/>
      <c r="O28" s="165"/>
      <c r="P28" s="165"/>
      <c r="Q28" s="165"/>
      <c r="R28" s="165"/>
      <c r="S28" s="165"/>
      <c r="T28" s="165"/>
      <c r="U28" s="165"/>
      <c r="V28" s="165"/>
      <c r="W28" s="165"/>
      <c r="X28" s="165"/>
      <c r="Y28" s="165"/>
      <c r="Z28" s="162">
        <f t="shared" si="2"/>
        <v>0</v>
      </c>
    </row>
    <row r="29" spans="1:31" ht="23" x14ac:dyDescent="0.25">
      <c r="A29" s="390"/>
      <c r="B29" s="163" t="s">
        <v>118</v>
      </c>
      <c r="C29" s="164" t="s">
        <v>119</v>
      </c>
      <c r="D29" s="165"/>
      <c r="E29" s="165"/>
      <c r="F29" s="165"/>
      <c r="G29" s="165"/>
      <c r="H29" s="165"/>
      <c r="I29" s="165"/>
      <c r="J29" s="165"/>
      <c r="K29" s="165"/>
      <c r="L29" s="165"/>
      <c r="M29" s="165"/>
      <c r="N29" s="165"/>
      <c r="O29" s="165"/>
      <c r="P29" s="165"/>
      <c r="Q29" s="165"/>
      <c r="R29" s="165"/>
      <c r="S29" s="165"/>
      <c r="T29" s="165"/>
      <c r="U29" s="165"/>
      <c r="V29" s="165"/>
      <c r="W29" s="165"/>
      <c r="X29" s="165"/>
      <c r="Y29" s="165"/>
      <c r="Z29" s="162">
        <f t="shared" si="2"/>
        <v>0</v>
      </c>
    </row>
    <row r="30" spans="1:31" ht="12.5" x14ac:dyDescent="0.25">
      <c r="A30" s="390"/>
      <c r="B30" s="163" t="s">
        <v>120</v>
      </c>
      <c r="C30" s="164" t="s">
        <v>121</v>
      </c>
      <c r="D30" s="165"/>
      <c r="E30" s="165"/>
      <c r="F30" s="165"/>
      <c r="G30" s="165"/>
      <c r="H30" s="165"/>
      <c r="I30" s="165"/>
      <c r="J30" s="165"/>
      <c r="K30" s="165"/>
      <c r="L30" s="165"/>
      <c r="M30" s="165"/>
      <c r="N30" s="165"/>
      <c r="O30" s="165"/>
      <c r="P30" s="165"/>
      <c r="Q30" s="165"/>
      <c r="R30" s="165"/>
      <c r="S30" s="165"/>
      <c r="T30" s="165"/>
      <c r="U30" s="165"/>
      <c r="V30" s="165"/>
      <c r="W30" s="165"/>
      <c r="X30" s="165"/>
      <c r="Y30" s="165"/>
      <c r="Z30" s="162">
        <f t="shared" si="2"/>
        <v>0</v>
      </c>
    </row>
    <row r="31" spans="1:31" ht="12.5" x14ac:dyDescent="0.25">
      <c r="A31" s="390"/>
      <c r="B31" s="163" t="s">
        <v>122</v>
      </c>
      <c r="C31" s="164" t="s">
        <v>123</v>
      </c>
      <c r="D31" s="165"/>
      <c r="E31" s="165"/>
      <c r="F31" s="165"/>
      <c r="G31" s="165"/>
      <c r="H31" s="165"/>
      <c r="I31" s="165"/>
      <c r="J31" s="165"/>
      <c r="K31" s="165"/>
      <c r="L31" s="165"/>
      <c r="M31" s="165"/>
      <c r="N31" s="165"/>
      <c r="O31" s="165"/>
      <c r="P31" s="165"/>
      <c r="Q31" s="165"/>
      <c r="R31" s="165"/>
      <c r="S31" s="165"/>
      <c r="T31" s="165"/>
      <c r="U31" s="165"/>
      <c r="V31" s="165"/>
      <c r="W31" s="165"/>
      <c r="X31" s="165"/>
      <c r="Y31" s="165"/>
      <c r="Z31" s="162">
        <f t="shared" si="2"/>
        <v>0</v>
      </c>
    </row>
    <row r="32" spans="1:31" ht="23" x14ac:dyDescent="0.25">
      <c r="A32" s="390"/>
      <c r="B32" s="163" t="s">
        <v>124</v>
      </c>
      <c r="C32" s="164" t="s">
        <v>125</v>
      </c>
      <c r="D32" s="165"/>
      <c r="E32" s="165"/>
      <c r="F32" s="165"/>
      <c r="G32" s="165"/>
      <c r="H32" s="165"/>
      <c r="I32" s="165"/>
      <c r="J32" s="165"/>
      <c r="K32" s="165"/>
      <c r="L32" s="165"/>
      <c r="M32" s="165"/>
      <c r="N32" s="165"/>
      <c r="O32" s="165"/>
      <c r="P32" s="165"/>
      <c r="Q32" s="165"/>
      <c r="R32" s="165"/>
      <c r="S32" s="165"/>
      <c r="T32" s="165"/>
      <c r="U32" s="165"/>
      <c r="V32" s="165"/>
      <c r="W32" s="165"/>
      <c r="X32" s="165"/>
      <c r="Y32" s="165"/>
      <c r="Z32" s="162">
        <f t="shared" si="2"/>
        <v>0</v>
      </c>
    </row>
    <row r="33" spans="1:31" ht="12.5" x14ac:dyDescent="0.25">
      <c r="A33" s="390"/>
      <c r="B33" s="163" t="s">
        <v>126</v>
      </c>
      <c r="C33" s="164" t="s">
        <v>127</v>
      </c>
      <c r="D33" s="165"/>
      <c r="E33" s="165"/>
      <c r="F33" s="165"/>
      <c r="G33" s="165"/>
      <c r="H33" s="165"/>
      <c r="I33" s="165"/>
      <c r="J33" s="165"/>
      <c r="K33" s="165"/>
      <c r="L33" s="165"/>
      <c r="M33" s="165"/>
      <c r="N33" s="165"/>
      <c r="O33" s="165"/>
      <c r="P33" s="165"/>
      <c r="Q33" s="165"/>
      <c r="R33" s="165"/>
      <c r="S33" s="165"/>
      <c r="T33" s="165"/>
      <c r="U33" s="165"/>
      <c r="V33" s="165"/>
      <c r="W33" s="165"/>
      <c r="X33" s="165"/>
      <c r="Y33" s="165"/>
      <c r="Z33" s="162">
        <f t="shared" si="2"/>
        <v>0</v>
      </c>
    </row>
    <row r="34" spans="1:31" ht="12.5" x14ac:dyDescent="0.25">
      <c r="A34" s="390"/>
      <c r="B34" s="163" t="s">
        <v>128</v>
      </c>
      <c r="C34" s="164" t="s">
        <v>129</v>
      </c>
      <c r="D34" s="165"/>
      <c r="E34" s="165"/>
      <c r="F34" s="165"/>
      <c r="G34" s="165"/>
      <c r="H34" s="165"/>
      <c r="I34" s="165"/>
      <c r="J34" s="165"/>
      <c r="K34" s="165"/>
      <c r="L34" s="165"/>
      <c r="M34" s="165"/>
      <c r="N34" s="165"/>
      <c r="O34" s="165"/>
      <c r="P34" s="165"/>
      <c r="Q34" s="165"/>
      <c r="R34" s="165"/>
      <c r="S34" s="165"/>
      <c r="T34" s="165"/>
      <c r="U34" s="165"/>
      <c r="V34" s="165"/>
      <c r="W34" s="165"/>
      <c r="X34" s="165"/>
      <c r="Y34" s="165"/>
      <c r="Z34" s="162">
        <f t="shared" si="2"/>
        <v>0</v>
      </c>
    </row>
    <row r="35" spans="1:31" ht="23" x14ac:dyDescent="0.25">
      <c r="A35" s="390"/>
      <c r="B35" s="163" t="s">
        <v>130</v>
      </c>
      <c r="C35" s="164" t="s">
        <v>131</v>
      </c>
      <c r="D35" s="165"/>
      <c r="E35" s="165"/>
      <c r="F35" s="165"/>
      <c r="G35" s="165"/>
      <c r="H35" s="165"/>
      <c r="I35" s="165"/>
      <c r="J35" s="165"/>
      <c r="K35" s="165"/>
      <c r="L35" s="165"/>
      <c r="M35" s="165"/>
      <c r="N35" s="165"/>
      <c r="O35" s="165"/>
      <c r="P35" s="165"/>
      <c r="Q35" s="165"/>
      <c r="R35" s="165"/>
      <c r="S35" s="165"/>
      <c r="T35" s="165"/>
      <c r="U35" s="165"/>
      <c r="V35" s="165"/>
      <c r="W35" s="165"/>
      <c r="X35" s="165"/>
      <c r="Y35" s="165"/>
      <c r="Z35" s="162">
        <f t="shared" si="2"/>
        <v>0</v>
      </c>
    </row>
    <row r="36" spans="1:31" ht="12.5" x14ac:dyDescent="0.25">
      <c r="A36" s="390"/>
      <c r="B36" s="163" t="s">
        <v>132</v>
      </c>
      <c r="C36" s="164" t="s">
        <v>133</v>
      </c>
      <c r="D36" s="165"/>
      <c r="E36" s="165"/>
      <c r="F36" s="165"/>
      <c r="G36" s="165"/>
      <c r="H36" s="165"/>
      <c r="I36" s="165"/>
      <c r="J36" s="165"/>
      <c r="K36" s="165"/>
      <c r="L36" s="165"/>
      <c r="M36" s="165"/>
      <c r="N36" s="165"/>
      <c r="O36" s="165"/>
      <c r="P36" s="165"/>
      <c r="Q36" s="165"/>
      <c r="R36" s="165"/>
      <c r="S36" s="165"/>
      <c r="T36" s="165"/>
      <c r="U36" s="165"/>
      <c r="V36" s="165"/>
      <c r="W36" s="165"/>
      <c r="X36" s="165"/>
      <c r="Y36" s="165"/>
      <c r="Z36" s="162">
        <f t="shared" si="2"/>
        <v>0</v>
      </c>
    </row>
    <row r="37" spans="1:31" ht="12.5" x14ac:dyDescent="0.25">
      <c r="A37" s="390"/>
      <c r="B37" s="163" t="s">
        <v>134</v>
      </c>
      <c r="C37" s="164" t="s">
        <v>135</v>
      </c>
      <c r="D37" s="165"/>
      <c r="E37" s="165"/>
      <c r="F37" s="165"/>
      <c r="G37" s="165"/>
      <c r="H37" s="165"/>
      <c r="I37" s="165"/>
      <c r="J37" s="165"/>
      <c r="K37" s="165"/>
      <c r="L37" s="165"/>
      <c r="M37" s="165"/>
      <c r="N37" s="165"/>
      <c r="O37" s="165"/>
      <c r="P37" s="165"/>
      <c r="Q37" s="165"/>
      <c r="R37" s="165"/>
      <c r="S37" s="165"/>
      <c r="T37" s="165"/>
      <c r="U37" s="165"/>
      <c r="V37" s="165"/>
      <c r="W37" s="165"/>
      <c r="X37" s="165"/>
      <c r="Y37" s="165"/>
      <c r="Z37" s="162">
        <f t="shared" si="2"/>
        <v>0</v>
      </c>
    </row>
    <row r="38" spans="1:31" ht="12.5" x14ac:dyDescent="0.25">
      <c r="A38" s="390"/>
      <c r="B38" s="163" t="s">
        <v>136</v>
      </c>
      <c r="C38" s="164" t="s">
        <v>137</v>
      </c>
      <c r="D38" s="165"/>
      <c r="E38" s="165"/>
      <c r="F38" s="165"/>
      <c r="G38" s="165"/>
      <c r="H38" s="165"/>
      <c r="I38" s="165"/>
      <c r="J38" s="165"/>
      <c r="K38" s="165"/>
      <c r="L38" s="165"/>
      <c r="M38" s="165"/>
      <c r="N38" s="165"/>
      <c r="O38" s="165"/>
      <c r="P38" s="165"/>
      <c r="Q38" s="165"/>
      <c r="R38" s="165"/>
      <c r="S38" s="165"/>
      <c r="T38" s="165"/>
      <c r="U38" s="165"/>
      <c r="V38" s="165"/>
      <c r="W38" s="165"/>
      <c r="X38" s="165"/>
      <c r="Y38" s="165"/>
      <c r="Z38" s="162">
        <f t="shared" si="2"/>
        <v>0</v>
      </c>
    </row>
    <row r="39" spans="1:31" ht="12.5" x14ac:dyDescent="0.25">
      <c r="A39" s="390"/>
      <c r="B39" s="163" t="s">
        <v>138</v>
      </c>
      <c r="C39" s="164" t="s">
        <v>139</v>
      </c>
      <c r="D39" s="165"/>
      <c r="E39" s="165"/>
      <c r="F39" s="165"/>
      <c r="G39" s="165"/>
      <c r="H39" s="165"/>
      <c r="I39" s="165"/>
      <c r="J39" s="165"/>
      <c r="K39" s="165"/>
      <c r="L39" s="165"/>
      <c r="M39" s="165"/>
      <c r="N39" s="165"/>
      <c r="O39" s="165"/>
      <c r="P39" s="165"/>
      <c r="Q39" s="165"/>
      <c r="R39" s="165"/>
      <c r="S39" s="165"/>
      <c r="T39" s="165"/>
      <c r="U39" s="165"/>
      <c r="V39" s="165"/>
      <c r="W39" s="165"/>
      <c r="X39" s="165"/>
      <c r="Y39" s="165"/>
      <c r="Z39" s="162">
        <f t="shared" si="2"/>
        <v>0</v>
      </c>
    </row>
    <row r="40" spans="1:31" ht="23" x14ac:dyDescent="0.25">
      <c r="A40" s="390"/>
      <c r="B40" s="163" t="s">
        <v>140</v>
      </c>
      <c r="C40" s="164" t="s">
        <v>141</v>
      </c>
      <c r="D40" s="165"/>
      <c r="E40" s="165"/>
      <c r="F40" s="165"/>
      <c r="G40" s="165"/>
      <c r="H40" s="165"/>
      <c r="I40" s="165"/>
      <c r="J40" s="165"/>
      <c r="K40" s="165"/>
      <c r="L40" s="165"/>
      <c r="M40" s="165"/>
      <c r="N40" s="165"/>
      <c r="O40" s="165"/>
      <c r="P40" s="165"/>
      <c r="Q40" s="165"/>
      <c r="R40" s="165"/>
      <c r="S40" s="165"/>
      <c r="T40" s="165"/>
      <c r="U40" s="165"/>
      <c r="V40" s="165"/>
      <c r="W40" s="165"/>
      <c r="X40" s="165"/>
      <c r="Y40" s="165"/>
      <c r="Z40" s="162">
        <f t="shared" si="2"/>
        <v>0</v>
      </c>
    </row>
    <row r="41" spans="1:31" ht="23" x14ac:dyDescent="0.25">
      <c r="A41" s="390"/>
      <c r="B41" s="167" t="s">
        <v>142</v>
      </c>
      <c r="C41" s="168" t="s">
        <v>143</v>
      </c>
      <c r="D41" s="165"/>
      <c r="E41" s="165"/>
      <c r="F41" s="165"/>
      <c r="G41" s="165"/>
      <c r="H41" s="165"/>
      <c r="I41" s="165"/>
      <c r="J41" s="165"/>
      <c r="K41" s="165"/>
      <c r="L41" s="165"/>
      <c r="M41" s="165"/>
      <c r="N41" s="165"/>
      <c r="O41" s="165"/>
      <c r="P41" s="165"/>
      <c r="Q41" s="165"/>
      <c r="R41" s="165"/>
      <c r="S41" s="165"/>
      <c r="T41" s="165"/>
      <c r="U41" s="165"/>
      <c r="V41" s="165"/>
      <c r="W41" s="165"/>
      <c r="X41" s="165"/>
      <c r="Y41" s="165"/>
      <c r="Z41" s="162">
        <f t="shared" si="2"/>
        <v>0</v>
      </c>
    </row>
    <row r="42" spans="1:31" ht="12.5" x14ac:dyDescent="0.25">
      <c r="A42" s="390"/>
      <c r="B42" s="169" t="s">
        <v>144</v>
      </c>
      <c r="C42" s="137" t="s">
        <v>145</v>
      </c>
      <c r="D42" s="165"/>
      <c r="E42" s="165"/>
      <c r="F42" s="165"/>
      <c r="G42" s="165"/>
      <c r="H42" s="165"/>
      <c r="I42" s="165"/>
      <c r="J42" s="165"/>
      <c r="K42" s="165"/>
      <c r="L42" s="165"/>
      <c r="M42" s="165"/>
      <c r="N42" s="165"/>
      <c r="O42" s="165"/>
      <c r="P42" s="165"/>
      <c r="Q42" s="165"/>
      <c r="R42" s="165"/>
      <c r="S42" s="165"/>
      <c r="T42" s="165"/>
      <c r="U42" s="165"/>
      <c r="V42" s="165"/>
      <c r="W42" s="165"/>
      <c r="X42" s="165"/>
      <c r="Y42" s="165"/>
      <c r="Z42" s="162">
        <f t="shared" si="2"/>
        <v>0</v>
      </c>
    </row>
    <row r="43" spans="1:31" ht="12.5" x14ac:dyDescent="0.25">
      <c r="A43" s="390"/>
      <c r="B43" s="169" t="s">
        <v>146</v>
      </c>
      <c r="C43" s="137" t="s">
        <v>147</v>
      </c>
      <c r="D43" s="165"/>
      <c r="E43" s="165"/>
      <c r="F43" s="165"/>
      <c r="G43" s="165"/>
      <c r="H43" s="165"/>
      <c r="I43" s="165"/>
      <c r="J43" s="165"/>
      <c r="K43" s="165"/>
      <c r="L43" s="165"/>
      <c r="M43" s="165"/>
      <c r="N43" s="165"/>
      <c r="O43" s="165"/>
      <c r="P43" s="165"/>
      <c r="Q43" s="165"/>
      <c r="R43" s="165"/>
      <c r="S43" s="165"/>
      <c r="T43" s="165"/>
      <c r="U43" s="165"/>
      <c r="V43" s="165"/>
      <c r="W43" s="165"/>
      <c r="X43" s="165"/>
      <c r="Y43" s="165"/>
      <c r="Z43" s="162">
        <f t="shared" si="2"/>
        <v>0</v>
      </c>
    </row>
    <row r="44" spans="1:31" ht="12.5" x14ac:dyDescent="0.25">
      <c r="A44" s="390"/>
      <c r="B44" s="169" t="s">
        <v>148</v>
      </c>
      <c r="C44" s="137" t="s">
        <v>149</v>
      </c>
      <c r="D44" s="165"/>
      <c r="E44" s="165"/>
      <c r="F44" s="165"/>
      <c r="G44" s="165"/>
      <c r="H44" s="165"/>
      <c r="I44" s="165"/>
      <c r="J44" s="165"/>
      <c r="K44" s="165"/>
      <c r="L44" s="165"/>
      <c r="M44" s="165"/>
      <c r="N44" s="165"/>
      <c r="O44" s="165"/>
      <c r="P44" s="165"/>
      <c r="Q44" s="165"/>
      <c r="R44" s="165"/>
      <c r="S44" s="165"/>
      <c r="T44" s="165"/>
      <c r="U44" s="165"/>
      <c r="V44" s="165"/>
      <c r="W44" s="165"/>
      <c r="X44" s="165"/>
      <c r="Y44" s="165"/>
      <c r="Z44" s="162">
        <f t="shared" si="2"/>
        <v>0</v>
      </c>
    </row>
    <row r="45" spans="1:31" ht="12.5" x14ac:dyDescent="0.25">
      <c r="A45" s="390"/>
      <c r="B45" s="170" t="s">
        <v>150</v>
      </c>
      <c r="C45" s="171" t="s">
        <v>151</v>
      </c>
      <c r="D45" s="165"/>
      <c r="E45" s="165"/>
      <c r="F45" s="165"/>
      <c r="G45" s="165"/>
      <c r="H45" s="165"/>
      <c r="I45" s="165"/>
      <c r="J45" s="165"/>
      <c r="K45" s="165"/>
      <c r="L45" s="165"/>
      <c r="M45" s="165"/>
      <c r="N45" s="165"/>
      <c r="O45" s="165"/>
      <c r="P45" s="165"/>
      <c r="Q45" s="165"/>
      <c r="R45" s="165"/>
      <c r="S45" s="165"/>
      <c r="T45" s="165"/>
      <c r="U45" s="165"/>
      <c r="V45" s="165"/>
      <c r="W45" s="165"/>
      <c r="X45" s="165"/>
      <c r="Y45" s="165"/>
      <c r="Z45" s="162">
        <f t="shared" si="2"/>
        <v>0</v>
      </c>
    </row>
    <row r="46" spans="1:31" ht="13" thickBot="1" x14ac:dyDescent="0.3">
      <c r="A46" s="390"/>
      <c r="B46" s="172" t="s">
        <v>152</v>
      </c>
      <c r="C46" s="173" t="s">
        <v>153</v>
      </c>
      <c r="D46" s="174"/>
      <c r="E46" s="174"/>
      <c r="F46" s="174"/>
      <c r="G46" s="174"/>
      <c r="H46" s="174"/>
      <c r="I46" s="174"/>
      <c r="J46" s="174"/>
      <c r="K46" s="174"/>
      <c r="L46" s="174"/>
      <c r="M46" s="174"/>
      <c r="N46" s="174"/>
      <c r="O46" s="174"/>
      <c r="P46" s="174"/>
      <c r="Q46" s="174"/>
      <c r="R46" s="174"/>
      <c r="S46" s="174"/>
      <c r="T46" s="174"/>
      <c r="U46" s="174"/>
      <c r="V46" s="174"/>
      <c r="W46" s="174"/>
      <c r="X46" s="174"/>
      <c r="Y46" s="174"/>
      <c r="Z46" s="162">
        <f t="shared" si="2"/>
        <v>0</v>
      </c>
    </row>
    <row r="47" spans="1:31" ht="13.5" thickBot="1" x14ac:dyDescent="0.35">
      <c r="A47" s="391"/>
      <c r="B47" s="176"/>
      <c r="C47" s="176" t="str">
        <f>"TOTAL "&amp;A27</f>
        <v>TOTAL DEPARTAMENTO 2</v>
      </c>
      <c r="D47" s="177">
        <f t="shared" ref="D47:Z47" si="3">SUM(D27:D46)</f>
        <v>0</v>
      </c>
      <c r="E47" s="177">
        <f t="shared" si="3"/>
        <v>0</v>
      </c>
      <c r="F47" s="177">
        <f t="shared" si="3"/>
        <v>0</v>
      </c>
      <c r="G47" s="177">
        <f t="shared" si="3"/>
        <v>0</v>
      </c>
      <c r="H47" s="177">
        <f t="shared" si="3"/>
        <v>0</v>
      </c>
      <c r="I47" s="177">
        <f t="shared" si="3"/>
        <v>0</v>
      </c>
      <c r="J47" s="177">
        <f t="shared" si="3"/>
        <v>0</v>
      </c>
      <c r="K47" s="177">
        <f t="shared" si="3"/>
        <v>0</v>
      </c>
      <c r="L47" s="177">
        <f t="shared" si="3"/>
        <v>0</v>
      </c>
      <c r="M47" s="177">
        <f t="shared" si="3"/>
        <v>0</v>
      </c>
      <c r="N47" s="177">
        <f t="shared" si="3"/>
        <v>0</v>
      </c>
      <c r="O47" s="177">
        <f t="shared" si="3"/>
        <v>0</v>
      </c>
      <c r="P47" s="177">
        <f t="shared" si="3"/>
        <v>0</v>
      </c>
      <c r="Q47" s="177">
        <f t="shared" si="3"/>
        <v>0</v>
      </c>
      <c r="R47" s="177">
        <f t="shared" si="3"/>
        <v>0</v>
      </c>
      <c r="S47" s="177">
        <f t="shared" si="3"/>
        <v>0</v>
      </c>
      <c r="T47" s="177">
        <f t="shared" si="3"/>
        <v>0</v>
      </c>
      <c r="U47" s="177">
        <f t="shared" si="3"/>
        <v>0</v>
      </c>
      <c r="V47" s="177">
        <f t="shared" si="3"/>
        <v>0</v>
      </c>
      <c r="W47" s="177">
        <f t="shared" si="3"/>
        <v>0</v>
      </c>
      <c r="X47" s="177">
        <f t="shared" si="3"/>
        <v>0</v>
      </c>
      <c r="Y47" s="177">
        <f t="shared" si="3"/>
        <v>0</v>
      </c>
      <c r="Z47" s="177">
        <f t="shared" si="3"/>
        <v>0</v>
      </c>
      <c r="AA47" s="181"/>
      <c r="AB47" s="181"/>
      <c r="AC47" s="181"/>
      <c r="AD47" s="181"/>
      <c r="AE47" s="181"/>
    </row>
    <row r="48" spans="1:31" ht="50" x14ac:dyDescent="0.25">
      <c r="A48" s="389" t="s">
        <v>186</v>
      </c>
      <c r="B48" s="179" t="s">
        <v>114</v>
      </c>
      <c r="C48" s="180" t="s">
        <v>115</v>
      </c>
      <c r="D48" s="165"/>
      <c r="E48" s="165"/>
      <c r="F48" s="165"/>
      <c r="G48" s="165"/>
      <c r="H48" s="165"/>
      <c r="I48" s="165"/>
      <c r="J48" s="165"/>
      <c r="K48" s="165"/>
      <c r="L48" s="165"/>
      <c r="M48" s="165"/>
      <c r="N48" s="165"/>
      <c r="O48" s="165"/>
      <c r="P48" s="165"/>
      <c r="Q48" s="165"/>
      <c r="R48" s="165"/>
      <c r="S48" s="165"/>
      <c r="T48" s="165"/>
      <c r="U48" s="165"/>
      <c r="V48" s="165"/>
      <c r="W48" s="165"/>
      <c r="X48" s="165"/>
      <c r="Y48" s="165"/>
      <c r="Z48" s="162">
        <f t="shared" ref="Z48:Z67" si="4">SUM(D48:Y48)</f>
        <v>0</v>
      </c>
    </row>
    <row r="49" spans="1:26" ht="12.5" x14ac:dyDescent="0.25">
      <c r="A49" s="390"/>
      <c r="B49" s="163" t="s">
        <v>116</v>
      </c>
      <c r="C49" s="164" t="s">
        <v>117</v>
      </c>
      <c r="D49" s="165"/>
      <c r="E49" s="165"/>
      <c r="F49" s="165"/>
      <c r="G49" s="165"/>
      <c r="H49" s="165"/>
      <c r="I49" s="165"/>
      <c r="J49" s="165"/>
      <c r="K49" s="165"/>
      <c r="L49" s="165"/>
      <c r="M49" s="165"/>
      <c r="N49" s="165"/>
      <c r="O49" s="165"/>
      <c r="P49" s="165"/>
      <c r="Q49" s="165"/>
      <c r="R49" s="165"/>
      <c r="S49" s="165"/>
      <c r="T49" s="165"/>
      <c r="U49" s="165"/>
      <c r="V49" s="165"/>
      <c r="W49" s="165"/>
      <c r="X49" s="165"/>
      <c r="Y49" s="165"/>
      <c r="Z49" s="162">
        <f t="shared" si="4"/>
        <v>0</v>
      </c>
    </row>
    <row r="50" spans="1:26" ht="23" x14ac:dyDescent="0.25">
      <c r="A50" s="390"/>
      <c r="B50" s="163" t="s">
        <v>118</v>
      </c>
      <c r="C50" s="164" t="s">
        <v>119</v>
      </c>
      <c r="D50" s="165"/>
      <c r="E50" s="165"/>
      <c r="F50" s="165"/>
      <c r="G50" s="165"/>
      <c r="H50" s="165"/>
      <c r="I50" s="165"/>
      <c r="J50" s="165"/>
      <c r="K50" s="165"/>
      <c r="L50" s="165"/>
      <c r="M50" s="165"/>
      <c r="N50" s="165"/>
      <c r="O50" s="165"/>
      <c r="P50" s="165"/>
      <c r="Q50" s="165"/>
      <c r="R50" s="165"/>
      <c r="S50" s="165"/>
      <c r="T50" s="165"/>
      <c r="U50" s="165"/>
      <c r="V50" s="165"/>
      <c r="W50" s="165"/>
      <c r="X50" s="165"/>
      <c r="Y50" s="165"/>
      <c r="Z50" s="162">
        <f t="shared" si="4"/>
        <v>0</v>
      </c>
    </row>
    <row r="51" spans="1:26" ht="12.5" x14ac:dyDescent="0.25">
      <c r="A51" s="390"/>
      <c r="B51" s="163" t="s">
        <v>120</v>
      </c>
      <c r="C51" s="164" t="s">
        <v>121</v>
      </c>
      <c r="D51" s="165"/>
      <c r="E51" s="165"/>
      <c r="F51" s="165"/>
      <c r="G51" s="165"/>
      <c r="H51" s="165"/>
      <c r="I51" s="165"/>
      <c r="J51" s="165"/>
      <c r="K51" s="165"/>
      <c r="L51" s="165"/>
      <c r="M51" s="165"/>
      <c r="N51" s="165"/>
      <c r="O51" s="165"/>
      <c r="P51" s="165"/>
      <c r="Q51" s="165"/>
      <c r="R51" s="165"/>
      <c r="S51" s="165"/>
      <c r="T51" s="165"/>
      <c r="U51" s="165"/>
      <c r="V51" s="165"/>
      <c r="W51" s="165"/>
      <c r="X51" s="165"/>
      <c r="Y51" s="165"/>
      <c r="Z51" s="162">
        <f t="shared" si="4"/>
        <v>0</v>
      </c>
    </row>
    <row r="52" spans="1:26" ht="12.5" x14ac:dyDescent="0.25">
      <c r="A52" s="390"/>
      <c r="B52" s="163" t="s">
        <v>122</v>
      </c>
      <c r="C52" s="164" t="s">
        <v>123</v>
      </c>
      <c r="D52" s="165"/>
      <c r="E52" s="165"/>
      <c r="F52" s="165"/>
      <c r="G52" s="165"/>
      <c r="H52" s="165"/>
      <c r="I52" s="165"/>
      <c r="J52" s="165"/>
      <c r="K52" s="165"/>
      <c r="L52" s="165"/>
      <c r="M52" s="165"/>
      <c r="N52" s="165"/>
      <c r="O52" s="165"/>
      <c r="P52" s="165"/>
      <c r="Q52" s="165"/>
      <c r="R52" s="165"/>
      <c r="S52" s="165"/>
      <c r="T52" s="165"/>
      <c r="U52" s="165"/>
      <c r="V52" s="165"/>
      <c r="W52" s="165"/>
      <c r="X52" s="165"/>
      <c r="Y52" s="165"/>
      <c r="Z52" s="162">
        <f t="shared" si="4"/>
        <v>0</v>
      </c>
    </row>
    <row r="53" spans="1:26" ht="23" x14ac:dyDescent="0.25">
      <c r="A53" s="390"/>
      <c r="B53" s="163" t="s">
        <v>124</v>
      </c>
      <c r="C53" s="164" t="s">
        <v>125</v>
      </c>
      <c r="D53" s="165"/>
      <c r="E53" s="165"/>
      <c r="F53" s="165"/>
      <c r="G53" s="165"/>
      <c r="H53" s="165"/>
      <c r="I53" s="165"/>
      <c r="J53" s="165"/>
      <c r="K53" s="165"/>
      <c r="L53" s="165"/>
      <c r="M53" s="165"/>
      <c r="N53" s="165"/>
      <c r="O53" s="165"/>
      <c r="P53" s="165"/>
      <c r="Q53" s="165"/>
      <c r="R53" s="165"/>
      <c r="S53" s="165"/>
      <c r="T53" s="165"/>
      <c r="U53" s="165"/>
      <c r="V53" s="165"/>
      <c r="W53" s="165"/>
      <c r="X53" s="165"/>
      <c r="Y53" s="165"/>
      <c r="Z53" s="162">
        <f t="shared" si="4"/>
        <v>0</v>
      </c>
    </row>
    <row r="54" spans="1:26" ht="12.5" x14ac:dyDescent="0.25">
      <c r="A54" s="390"/>
      <c r="B54" s="163" t="s">
        <v>126</v>
      </c>
      <c r="C54" s="164" t="s">
        <v>127</v>
      </c>
      <c r="D54" s="165"/>
      <c r="E54" s="165"/>
      <c r="F54" s="165"/>
      <c r="G54" s="165"/>
      <c r="H54" s="165"/>
      <c r="I54" s="165"/>
      <c r="J54" s="165"/>
      <c r="K54" s="165"/>
      <c r="L54" s="165"/>
      <c r="M54" s="165"/>
      <c r="N54" s="165"/>
      <c r="O54" s="165"/>
      <c r="P54" s="165"/>
      <c r="Q54" s="165"/>
      <c r="R54" s="165"/>
      <c r="S54" s="165"/>
      <c r="T54" s="165"/>
      <c r="U54" s="165"/>
      <c r="V54" s="165"/>
      <c r="W54" s="165"/>
      <c r="X54" s="165"/>
      <c r="Y54" s="165"/>
      <c r="Z54" s="162">
        <f t="shared" si="4"/>
        <v>0</v>
      </c>
    </row>
    <row r="55" spans="1:26" ht="12.5" x14ac:dyDescent="0.25">
      <c r="A55" s="390"/>
      <c r="B55" s="163" t="s">
        <v>128</v>
      </c>
      <c r="C55" s="164" t="s">
        <v>129</v>
      </c>
      <c r="D55" s="165"/>
      <c r="E55" s="165"/>
      <c r="F55" s="165"/>
      <c r="G55" s="165"/>
      <c r="H55" s="165"/>
      <c r="I55" s="165"/>
      <c r="J55" s="165"/>
      <c r="K55" s="165"/>
      <c r="L55" s="165"/>
      <c r="M55" s="165"/>
      <c r="N55" s="165"/>
      <c r="O55" s="165"/>
      <c r="P55" s="165"/>
      <c r="Q55" s="165"/>
      <c r="R55" s="165"/>
      <c r="S55" s="165"/>
      <c r="T55" s="165"/>
      <c r="U55" s="165"/>
      <c r="V55" s="165"/>
      <c r="W55" s="165"/>
      <c r="X55" s="165"/>
      <c r="Y55" s="165"/>
      <c r="Z55" s="162">
        <f t="shared" si="4"/>
        <v>0</v>
      </c>
    </row>
    <row r="56" spans="1:26" ht="23" x14ac:dyDescent="0.25">
      <c r="A56" s="390"/>
      <c r="B56" s="163" t="s">
        <v>130</v>
      </c>
      <c r="C56" s="164" t="s">
        <v>131</v>
      </c>
      <c r="D56" s="165"/>
      <c r="E56" s="165"/>
      <c r="F56" s="165"/>
      <c r="G56" s="165"/>
      <c r="H56" s="165"/>
      <c r="I56" s="165"/>
      <c r="J56" s="165"/>
      <c r="K56" s="165"/>
      <c r="L56" s="165"/>
      <c r="M56" s="165"/>
      <c r="N56" s="165"/>
      <c r="O56" s="165"/>
      <c r="P56" s="165"/>
      <c r="Q56" s="165"/>
      <c r="R56" s="165"/>
      <c r="S56" s="165"/>
      <c r="T56" s="165"/>
      <c r="U56" s="165"/>
      <c r="V56" s="165"/>
      <c r="W56" s="165"/>
      <c r="X56" s="165"/>
      <c r="Y56" s="165"/>
      <c r="Z56" s="162">
        <f t="shared" si="4"/>
        <v>0</v>
      </c>
    </row>
    <row r="57" spans="1:26" ht="12.5" x14ac:dyDescent="0.25">
      <c r="A57" s="390"/>
      <c r="B57" s="163" t="s">
        <v>132</v>
      </c>
      <c r="C57" s="164" t="s">
        <v>133</v>
      </c>
      <c r="D57" s="165"/>
      <c r="E57" s="165"/>
      <c r="F57" s="165"/>
      <c r="G57" s="165"/>
      <c r="H57" s="165"/>
      <c r="I57" s="165"/>
      <c r="J57" s="165"/>
      <c r="K57" s="165"/>
      <c r="L57" s="165"/>
      <c r="M57" s="165"/>
      <c r="N57" s="165"/>
      <c r="O57" s="165"/>
      <c r="P57" s="165"/>
      <c r="Q57" s="165"/>
      <c r="R57" s="165"/>
      <c r="S57" s="165"/>
      <c r="T57" s="165"/>
      <c r="U57" s="165"/>
      <c r="V57" s="165"/>
      <c r="W57" s="165"/>
      <c r="X57" s="165"/>
      <c r="Y57" s="165"/>
      <c r="Z57" s="162">
        <f t="shared" si="4"/>
        <v>0</v>
      </c>
    </row>
    <row r="58" spans="1:26" ht="12.5" x14ac:dyDescent="0.25">
      <c r="A58" s="390"/>
      <c r="B58" s="163" t="s">
        <v>134</v>
      </c>
      <c r="C58" s="164" t="s">
        <v>135</v>
      </c>
      <c r="D58" s="165"/>
      <c r="E58" s="165"/>
      <c r="F58" s="165"/>
      <c r="G58" s="165"/>
      <c r="H58" s="165"/>
      <c r="I58" s="165"/>
      <c r="J58" s="165"/>
      <c r="K58" s="165"/>
      <c r="L58" s="165"/>
      <c r="M58" s="165"/>
      <c r="N58" s="165"/>
      <c r="O58" s="165"/>
      <c r="P58" s="165"/>
      <c r="Q58" s="165"/>
      <c r="R58" s="165"/>
      <c r="S58" s="165"/>
      <c r="T58" s="165"/>
      <c r="U58" s="165"/>
      <c r="V58" s="165"/>
      <c r="W58" s="165"/>
      <c r="X58" s="165"/>
      <c r="Y58" s="165"/>
      <c r="Z58" s="162">
        <f t="shared" si="4"/>
        <v>0</v>
      </c>
    </row>
    <row r="59" spans="1:26" ht="12.5" x14ac:dyDescent="0.25">
      <c r="A59" s="390"/>
      <c r="B59" s="163" t="s">
        <v>136</v>
      </c>
      <c r="C59" s="164" t="s">
        <v>137</v>
      </c>
      <c r="D59" s="165"/>
      <c r="E59" s="165"/>
      <c r="F59" s="165"/>
      <c r="G59" s="165"/>
      <c r="H59" s="165"/>
      <c r="I59" s="165"/>
      <c r="J59" s="165"/>
      <c r="K59" s="165"/>
      <c r="L59" s="165"/>
      <c r="M59" s="165"/>
      <c r="N59" s="165"/>
      <c r="O59" s="165"/>
      <c r="P59" s="165"/>
      <c r="Q59" s="165"/>
      <c r="R59" s="165"/>
      <c r="S59" s="165"/>
      <c r="T59" s="165"/>
      <c r="U59" s="165"/>
      <c r="V59" s="165"/>
      <c r="W59" s="165"/>
      <c r="X59" s="165"/>
      <c r="Y59" s="165"/>
      <c r="Z59" s="162">
        <f t="shared" si="4"/>
        <v>0</v>
      </c>
    </row>
    <row r="60" spans="1:26" ht="12.5" x14ac:dyDescent="0.25">
      <c r="A60" s="390"/>
      <c r="B60" s="163" t="s">
        <v>138</v>
      </c>
      <c r="C60" s="164" t="s">
        <v>139</v>
      </c>
      <c r="D60" s="165"/>
      <c r="E60" s="165"/>
      <c r="F60" s="165"/>
      <c r="G60" s="165"/>
      <c r="H60" s="165"/>
      <c r="I60" s="165"/>
      <c r="J60" s="165"/>
      <c r="K60" s="165"/>
      <c r="L60" s="165"/>
      <c r="M60" s="165"/>
      <c r="N60" s="165"/>
      <c r="O60" s="165"/>
      <c r="P60" s="165"/>
      <c r="Q60" s="165"/>
      <c r="R60" s="165"/>
      <c r="S60" s="165"/>
      <c r="T60" s="165"/>
      <c r="U60" s="165"/>
      <c r="V60" s="165"/>
      <c r="W60" s="165"/>
      <c r="X60" s="165"/>
      <c r="Y60" s="165"/>
      <c r="Z60" s="162">
        <f t="shared" si="4"/>
        <v>0</v>
      </c>
    </row>
    <row r="61" spans="1:26" ht="23" x14ac:dyDescent="0.25">
      <c r="A61" s="390"/>
      <c r="B61" s="163" t="s">
        <v>140</v>
      </c>
      <c r="C61" s="164" t="s">
        <v>141</v>
      </c>
      <c r="D61" s="165"/>
      <c r="E61" s="165"/>
      <c r="F61" s="165"/>
      <c r="G61" s="165"/>
      <c r="H61" s="165"/>
      <c r="I61" s="165"/>
      <c r="J61" s="165"/>
      <c r="K61" s="165"/>
      <c r="L61" s="165"/>
      <c r="M61" s="165"/>
      <c r="N61" s="165"/>
      <c r="O61" s="165"/>
      <c r="P61" s="165"/>
      <c r="Q61" s="165"/>
      <c r="R61" s="165"/>
      <c r="S61" s="165"/>
      <c r="T61" s="165"/>
      <c r="U61" s="165"/>
      <c r="V61" s="165"/>
      <c r="W61" s="165"/>
      <c r="X61" s="165"/>
      <c r="Y61" s="165"/>
      <c r="Z61" s="162">
        <f t="shared" si="4"/>
        <v>0</v>
      </c>
    </row>
    <row r="62" spans="1:26" ht="23" x14ac:dyDescent="0.25">
      <c r="A62" s="390"/>
      <c r="B62" s="167" t="s">
        <v>142</v>
      </c>
      <c r="C62" s="168" t="s">
        <v>143</v>
      </c>
      <c r="D62" s="165"/>
      <c r="E62" s="165"/>
      <c r="F62" s="165"/>
      <c r="G62" s="165"/>
      <c r="H62" s="165"/>
      <c r="I62" s="165"/>
      <c r="J62" s="165"/>
      <c r="K62" s="165"/>
      <c r="L62" s="165"/>
      <c r="M62" s="165"/>
      <c r="N62" s="165"/>
      <c r="O62" s="165"/>
      <c r="P62" s="165"/>
      <c r="Q62" s="165"/>
      <c r="R62" s="165"/>
      <c r="S62" s="165"/>
      <c r="T62" s="165"/>
      <c r="U62" s="165"/>
      <c r="V62" s="165"/>
      <c r="W62" s="165"/>
      <c r="X62" s="165"/>
      <c r="Y62" s="165"/>
      <c r="Z62" s="162">
        <f t="shared" si="4"/>
        <v>0</v>
      </c>
    </row>
    <row r="63" spans="1:26" ht="12.5" x14ac:dyDescent="0.25">
      <c r="A63" s="390"/>
      <c r="B63" s="169" t="s">
        <v>144</v>
      </c>
      <c r="C63" s="137" t="s">
        <v>145</v>
      </c>
      <c r="D63" s="165"/>
      <c r="E63" s="165"/>
      <c r="F63" s="165"/>
      <c r="G63" s="165"/>
      <c r="H63" s="165"/>
      <c r="I63" s="165"/>
      <c r="J63" s="165"/>
      <c r="K63" s="165"/>
      <c r="L63" s="165"/>
      <c r="M63" s="165"/>
      <c r="N63" s="165"/>
      <c r="O63" s="165"/>
      <c r="P63" s="165"/>
      <c r="Q63" s="165"/>
      <c r="R63" s="165"/>
      <c r="S63" s="165"/>
      <c r="T63" s="165"/>
      <c r="U63" s="165"/>
      <c r="V63" s="165"/>
      <c r="W63" s="165"/>
      <c r="X63" s="165"/>
      <c r="Y63" s="165"/>
      <c r="Z63" s="162">
        <f t="shared" si="4"/>
        <v>0</v>
      </c>
    </row>
    <row r="64" spans="1:26" ht="12.5" x14ac:dyDescent="0.25">
      <c r="A64" s="390"/>
      <c r="B64" s="169" t="s">
        <v>146</v>
      </c>
      <c r="C64" s="137" t="s">
        <v>147</v>
      </c>
      <c r="D64" s="165"/>
      <c r="E64" s="165"/>
      <c r="F64" s="165"/>
      <c r="G64" s="165"/>
      <c r="H64" s="165"/>
      <c r="I64" s="165"/>
      <c r="J64" s="165"/>
      <c r="K64" s="165"/>
      <c r="L64" s="165"/>
      <c r="M64" s="165"/>
      <c r="N64" s="165"/>
      <c r="O64" s="165"/>
      <c r="P64" s="165"/>
      <c r="Q64" s="165"/>
      <c r="R64" s="165"/>
      <c r="S64" s="165"/>
      <c r="T64" s="165"/>
      <c r="U64" s="165"/>
      <c r="V64" s="165"/>
      <c r="W64" s="165"/>
      <c r="X64" s="165"/>
      <c r="Y64" s="165"/>
      <c r="Z64" s="162">
        <f t="shared" si="4"/>
        <v>0</v>
      </c>
    </row>
    <row r="65" spans="1:31" ht="12.5" x14ac:dyDescent="0.25">
      <c r="A65" s="390"/>
      <c r="B65" s="169" t="s">
        <v>148</v>
      </c>
      <c r="C65" s="137" t="s">
        <v>149</v>
      </c>
      <c r="D65" s="165"/>
      <c r="E65" s="165"/>
      <c r="F65" s="165"/>
      <c r="G65" s="165"/>
      <c r="H65" s="165"/>
      <c r="I65" s="165"/>
      <c r="J65" s="165"/>
      <c r="K65" s="165"/>
      <c r="L65" s="165"/>
      <c r="M65" s="165"/>
      <c r="N65" s="165"/>
      <c r="O65" s="165"/>
      <c r="P65" s="165"/>
      <c r="Q65" s="165"/>
      <c r="R65" s="165"/>
      <c r="S65" s="165"/>
      <c r="T65" s="165"/>
      <c r="U65" s="165"/>
      <c r="V65" s="165"/>
      <c r="W65" s="165"/>
      <c r="X65" s="165"/>
      <c r="Y65" s="165"/>
      <c r="Z65" s="162">
        <f t="shared" si="4"/>
        <v>0</v>
      </c>
    </row>
    <row r="66" spans="1:31" ht="12.5" x14ac:dyDescent="0.25">
      <c r="A66" s="390"/>
      <c r="B66" s="170" t="s">
        <v>150</v>
      </c>
      <c r="C66" s="171" t="s">
        <v>151</v>
      </c>
      <c r="D66" s="165"/>
      <c r="E66" s="165"/>
      <c r="F66" s="165"/>
      <c r="G66" s="165"/>
      <c r="H66" s="165"/>
      <c r="I66" s="165"/>
      <c r="J66" s="165"/>
      <c r="K66" s="165"/>
      <c r="L66" s="165"/>
      <c r="M66" s="165"/>
      <c r="N66" s="165"/>
      <c r="O66" s="165"/>
      <c r="P66" s="165"/>
      <c r="Q66" s="165"/>
      <c r="R66" s="165"/>
      <c r="S66" s="165"/>
      <c r="T66" s="165"/>
      <c r="U66" s="165"/>
      <c r="V66" s="165"/>
      <c r="W66" s="165"/>
      <c r="X66" s="165"/>
      <c r="Y66" s="165"/>
      <c r="Z66" s="162">
        <f t="shared" si="4"/>
        <v>0</v>
      </c>
    </row>
    <row r="67" spans="1:31" ht="13" thickBot="1" x14ac:dyDescent="0.3">
      <c r="A67" s="390"/>
      <c r="B67" s="172" t="s">
        <v>152</v>
      </c>
      <c r="C67" s="173" t="s">
        <v>153</v>
      </c>
      <c r="D67" s="174"/>
      <c r="E67" s="174"/>
      <c r="F67" s="174"/>
      <c r="G67" s="174"/>
      <c r="H67" s="174"/>
      <c r="I67" s="174"/>
      <c r="J67" s="174"/>
      <c r="K67" s="174"/>
      <c r="L67" s="174"/>
      <c r="M67" s="174"/>
      <c r="N67" s="174"/>
      <c r="O67" s="174"/>
      <c r="P67" s="174"/>
      <c r="Q67" s="174"/>
      <c r="R67" s="174"/>
      <c r="S67" s="174"/>
      <c r="T67" s="174"/>
      <c r="U67" s="174"/>
      <c r="V67" s="174"/>
      <c r="W67" s="174"/>
      <c r="X67" s="174"/>
      <c r="Y67" s="174"/>
      <c r="Z67" s="162">
        <f t="shared" si="4"/>
        <v>0</v>
      </c>
    </row>
    <row r="68" spans="1:31" ht="13.5" thickBot="1" x14ac:dyDescent="0.35">
      <c r="A68" s="391"/>
      <c r="B68" s="176"/>
      <c r="C68" s="176" t="str">
        <f>"TOTAL "&amp;A48</f>
        <v>TOTAL DEPARTAMENTO 3</v>
      </c>
      <c r="D68" s="177">
        <f t="shared" ref="D68:Z68" si="5">SUM(D48:D67)</f>
        <v>0</v>
      </c>
      <c r="E68" s="177">
        <f t="shared" si="5"/>
        <v>0</v>
      </c>
      <c r="F68" s="177">
        <f t="shared" si="5"/>
        <v>0</v>
      </c>
      <c r="G68" s="177">
        <f t="shared" si="5"/>
        <v>0</v>
      </c>
      <c r="H68" s="177">
        <f t="shared" si="5"/>
        <v>0</v>
      </c>
      <c r="I68" s="177">
        <f t="shared" si="5"/>
        <v>0</v>
      </c>
      <c r="J68" s="177">
        <f t="shared" si="5"/>
        <v>0</v>
      </c>
      <c r="K68" s="177">
        <f t="shared" si="5"/>
        <v>0</v>
      </c>
      <c r="L68" s="177">
        <f t="shared" si="5"/>
        <v>0</v>
      </c>
      <c r="M68" s="177">
        <f t="shared" si="5"/>
        <v>0</v>
      </c>
      <c r="N68" s="177">
        <f t="shared" si="5"/>
        <v>0</v>
      </c>
      <c r="O68" s="177">
        <f t="shared" si="5"/>
        <v>0</v>
      </c>
      <c r="P68" s="177">
        <f t="shared" si="5"/>
        <v>0</v>
      </c>
      <c r="Q68" s="177">
        <f t="shared" si="5"/>
        <v>0</v>
      </c>
      <c r="R68" s="177">
        <f t="shared" si="5"/>
        <v>0</v>
      </c>
      <c r="S68" s="177">
        <f t="shared" si="5"/>
        <v>0</v>
      </c>
      <c r="T68" s="177">
        <f t="shared" si="5"/>
        <v>0</v>
      </c>
      <c r="U68" s="177">
        <f t="shared" si="5"/>
        <v>0</v>
      </c>
      <c r="V68" s="177">
        <f t="shared" si="5"/>
        <v>0</v>
      </c>
      <c r="W68" s="177">
        <f t="shared" si="5"/>
        <v>0</v>
      </c>
      <c r="X68" s="177">
        <f t="shared" si="5"/>
        <v>0</v>
      </c>
      <c r="Y68" s="177">
        <f t="shared" si="5"/>
        <v>0</v>
      </c>
      <c r="Z68" s="177">
        <f t="shared" si="5"/>
        <v>0</v>
      </c>
      <c r="AA68" s="178"/>
      <c r="AB68" s="178"/>
      <c r="AC68" s="178"/>
      <c r="AD68" s="178"/>
      <c r="AE68" s="178"/>
    </row>
    <row r="69" spans="1:31" ht="50" x14ac:dyDescent="0.25">
      <c r="A69" s="389" t="s">
        <v>187</v>
      </c>
      <c r="B69" s="179" t="s">
        <v>114</v>
      </c>
      <c r="C69" s="180" t="s">
        <v>115</v>
      </c>
      <c r="D69" s="165"/>
      <c r="E69" s="165"/>
      <c r="F69" s="165"/>
      <c r="G69" s="165"/>
      <c r="H69" s="165"/>
      <c r="I69" s="165"/>
      <c r="J69" s="165"/>
      <c r="K69" s="165"/>
      <c r="L69" s="165"/>
      <c r="M69" s="165"/>
      <c r="N69" s="165"/>
      <c r="O69" s="165"/>
      <c r="P69" s="165"/>
      <c r="Q69" s="165"/>
      <c r="R69" s="165"/>
      <c r="S69" s="165"/>
      <c r="T69" s="165"/>
      <c r="U69" s="165"/>
      <c r="V69" s="165"/>
      <c r="W69" s="165"/>
      <c r="X69" s="165"/>
      <c r="Y69" s="165"/>
      <c r="Z69" s="162">
        <f t="shared" ref="Z69:Z88" si="6">SUM(D69:Y69)</f>
        <v>0</v>
      </c>
    </row>
    <row r="70" spans="1:31" ht="12.5" x14ac:dyDescent="0.25">
      <c r="A70" s="390"/>
      <c r="B70" s="163" t="s">
        <v>116</v>
      </c>
      <c r="C70" s="164" t="s">
        <v>117</v>
      </c>
      <c r="D70" s="165"/>
      <c r="E70" s="165"/>
      <c r="F70" s="165"/>
      <c r="G70" s="165"/>
      <c r="H70" s="165"/>
      <c r="I70" s="165"/>
      <c r="J70" s="165"/>
      <c r="K70" s="165"/>
      <c r="L70" s="165"/>
      <c r="M70" s="165"/>
      <c r="N70" s="165"/>
      <c r="O70" s="165"/>
      <c r="P70" s="165"/>
      <c r="Q70" s="165"/>
      <c r="R70" s="165"/>
      <c r="S70" s="165"/>
      <c r="T70" s="165"/>
      <c r="U70" s="165"/>
      <c r="V70" s="165"/>
      <c r="W70" s="165"/>
      <c r="X70" s="165"/>
      <c r="Y70" s="165"/>
      <c r="Z70" s="162">
        <f t="shared" si="6"/>
        <v>0</v>
      </c>
    </row>
    <row r="71" spans="1:31" ht="23" x14ac:dyDescent="0.25">
      <c r="A71" s="390"/>
      <c r="B71" s="163" t="s">
        <v>118</v>
      </c>
      <c r="C71" s="164" t="s">
        <v>119</v>
      </c>
      <c r="D71" s="165"/>
      <c r="E71" s="165"/>
      <c r="F71" s="165"/>
      <c r="G71" s="165"/>
      <c r="H71" s="165"/>
      <c r="I71" s="165"/>
      <c r="J71" s="165"/>
      <c r="K71" s="165"/>
      <c r="L71" s="165"/>
      <c r="M71" s="165"/>
      <c r="N71" s="165"/>
      <c r="O71" s="165"/>
      <c r="P71" s="165"/>
      <c r="Q71" s="165"/>
      <c r="R71" s="165"/>
      <c r="S71" s="165"/>
      <c r="T71" s="165"/>
      <c r="U71" s="165"/>
      <c r="V71" s="165"/>
      <c r="W71" s="165"/>
      <c r="X71" s="165"/>
      <c r="Y71" s="165"/>
      <c r="Z71" s="162">
        <f t="shared" si="6"/>
        <v>0</v>
      </c>
    </row>
    <row r="72" spans="1:31" ht="12.5" x14ac:dyDescent="0.25">
      <c r="A72" s="390"/>
      <c r="B72" s="163" t="s">
        <v>120</v>
      </c>
      <c r="C72" s="164" t="s">
        <v>121</v>
      </c>
      <c r="D72" s="165"/>
      <c r="E72" s="165"/>
      <c r="F72" s="165"/>
      <c r="G72" s="165"/>
      <c r="H72" s="165"/>
      <c r="I72" s="165"/>
      <c r="J72" s="165"/>
      <c r="K72" s="165"/>
      <c r="L72" s="165"/>
      <c r="M72" s="165"/>
      <c r="N72" s="165"/>
      <c r="O72" s="165"/>
      <c r="P72" s="165"/>
      <c r="Q72" s="165"/>
      <c r="R72" s="165"/>
      <c r="S72" s="165"/>
      <c r="T72" s="165"/>
      <c r="U72" s="165"/>
      <c r="V72" s="165"/>
      <c r="W72" s="165"/>
      <c r="X72" s="165"/>
      <c r="Y72" s="165"/>
      <c r="Z72" s="162">
        <f t="shared" si="6"/>
        <v>0</v>
      </c>
    </row>
    <row r="73" spans="1:31" ht="12.5" x14ac:dyDescent="0.25">
      <c r="A73" s="390"/>
      <c r="B73" s="163" t="s">
        <v>122</v>
      </c>
      <c r="C73" s="164" t="s">
        <v>123</v>
      </c>
      <c r="D73" s="165"/>
      <c r="E73" s="165"/>
      <c r="F73" s="165"/>
      <c r="G73" s="165"/>
      <c r="H73" s="165"/>
      <c r="I73" s="165"/>
      <c r="J73" s="165"/>
      <c r="K73" s="165"/>
      <c r="L73" s="165"/>
      <c r="M73" s="165"/>
      <c r="N73" s="165"/>
      <c r="O73" s="165"/>
      <c r="P73" s="165"/>
      <c r="Q73" s="165"/>
      <c r="R73" s="165"/>
      <c r="S73" s="165"/>
      <c r="T73" s="165"/>
      <c r="U73" s="165"/>
      <c r="V73" s="165"/>
      <c r="W73" s="165"/>
      <c r="X73" s="165"/>
      <c r="Y73" s="165"/>
      <c r="Z73" s="162">
        <f t="shared" si="6"/>
        <v>0</v>
      </c>
    </row>
    <row r="74" spans="1:31" ht="23" x14ac:dyDescent="0.25">
      <c r="A74" s="390"/>
      <c r="B74" s="163" t="s">
        <v>124</v>
      </c>
      <c r="C74" s="164" t="s">
        <v>125</v>
      </c>
      <c r="D74" s="165"/>
      <c r="E74" s="165"/>
      <c r="F74" s="165"/>
      <c r="G74" s="165"/>
      <c r="H74" s="165"/>
      <c r="I74" s="165"/>
      <c r="J74" s="165"/>
      <c r="K74" s="165"/>
      <c r="L74" s="165"/>
      <c r="M74" s="165"/>
      <c r="N74" s="165"/>
      <c r="O74" s="165"/>
      <c r="P74" s="165"/>
      <c r="Q74" s="165"/>
      <c r="R74" s="165"/>
      <c r="S74" s="165"/>
      <c r="T74" s="165"/>
      <c r="U74" s="165"/>
      <c r="V74" s="165"/>
      <c r="W74" s="165"/>
      <c r="X74" s="165"/>
      <c r="Y74" s="165"/>
      <c r="Z74" s="162">
        <f t="shared" si="6"/>
        <v>0</v>
      </c>
    </row>
    <row r="75" spans="1:31" ht="12.5" x14ac:dyDescent="0.25">
      <c r="A75" s="390"/>
      <c r="B75" s="163" t="s">
        <v>126</v>
      </c>
      <c r="C75" s="164" t="s">
        <v>127</v>
      </c>
      <c r="D75" s="165"/>
      <c r="E75" s="165"/>
      <c r="F75" s="165"/>
      <c r="G75" s="165"/>
      <c r="H75" s="165"/>
      <c r="I75" s="165"/>
      <c r="J75" s="165"/>
      <c r="K75" s="165"/>
      <c r="L75" s="165"/>
      <c r="M75" s="165"/>
      <c r="N75" s="165"/>
      <c r="O75" s="165"/>
      <c r="P75" s="165"/>
      <c r="Q75" s="165"/>
      <c r="R75" s="165"/>
      <c r="S75" s="165"/>
      <c r="T75" s="165"/>
      <c r="U75" s="165"/>
      <c r="V75" s="165"/>
      <c r="W75" s="165"/>
      <c r="X75" s="165"/>
      <c r="Y75" s="165"/>
      <c r="Z75" s="162">
        <f t="shared" si="6"/>
        <v>0</v>
      </c>
    </row>
    <row r="76" spans="1:31" ht="12.5" x14ac:dyDescent="0.25">
      <c r="A76" s="390"/>
      <c r="B76" s="163" t="s">
        <v>128</v>
      </c>
      <c r="C76" s="164" t="s">
        <v>129</v>
      </c>
      <c r="D76" s="165"/>
      <c r="E76" s="165"/>
      <c r="F76" s="165"/>
      <c r="G76" s="165"/>
      <c r="H76" s="165"/>
      <c r="I76" s="165"/>
      <c r="J76" s="165"/>
      <c r="K76" s="165"/>
      <c r="L76" s="165"/>
      <c r="M76" s="165"/>
      <c r="N76" s="165"/>
      <c r="O76" s="165"/>
      <c r="P76" s="165"/>
      <c r="Q76" s="165"/>
      <c r="R76" s="165"/>
      <c r="S76" s="165"/>
      <c r="T76" s="165"/>
      <c r="U76" s="165"/>
      <c r="V76" s="165"/>
      <c r="W76" s="165"/>
      <c r="X76" s="165"/>
      <c r="Y76" s="165"/>
      <c r="Z76" s="162">
        <f t="shared" si="6"/>
        <v>0</v>
      </c>
    </row>
    <row r="77" spans="1:31" ht="23" x14ac:dyDescent="0.25">
      <c r="A77" s="390"/>
      <c r="B77" s="163" t="s">
        <v>130</v>
      </c>
      <c r="C77" s="164" t="s">
        <v>131</v>
      </c>
      <c r="D77" s="165"/>
      <c r="E77" s="165"/>
      <c r="F77" s="165"/>
      <c r="G77" s="165"/>
      <c r="H77" s="165"/>
      <c r="I77" s="165"/>
      <c r="J77" s="165"/>
      <c r="K77" s="165"/>
      <c r="L77" s="165"/>
      <c r="M77" s="165"/>
      <c r="N77" s="165"/>
      <c r="O77" s="165"/>
      <c r="P77" s="165"/>
      <c r="Q77" s="165"/>
      <c r="R77" s="165"/>
      <c r="S77" s="165"/>
      <c r="T77" s="165"/>
      <c r="U77" s="165"/>
      <c r="V77" s="165"/>
      <c r="W77" s="165"/>
      <c r="X77" s="165"/>
      <c r="Y77" s="165"/>
      <c r="Z77" s="162">
        <f t="shared" si="6"/>
        <v>0</v>
      </c>
    </row>
    <row r="78" spans="1:31" ht="12.5" x14ac:dyDescent="0.25">
      <c r="A78" s="390"/>
      <c r="B78" s="163" t="s">
        <v>132</v>
      </c>
      <c r="C78" s="164" t="s">
        <v>133</v>
      </c>
      <c r="D78" s="165"/>
      <c r="E78" s="165"/>
      <c r="F78" s="165"/>
      <c r="G78" s="165"/>
      <c r="H78" s="165"/>
      <c r="I78" s="165"/>
      <c r="J78" s="165"/>
      <c r="K78" s="165"/>
      <c r="L78" s="165"/>
      <c r="M78" s="165"/>
      <c r="N78" s="165"/>
      <c r="O78" s="165"/>
      <c r="P78" s="165"/>
      <c r="Q78" s="165"/>
      <c r="R78" s="165"/>
      <c r="S78" s="165"/>
      <c r="T78" s="165"/>
      <c r="U78" s="165"/>
      <c r="V78" s="165"/>
      <c r="W78" s="165"/>
      <c r="X78" s="165"/>
      <c r="Y78" s="165"/>
      <c r="Z78" s="162">
        <f t="shared" si="6"/>
        <v>0</v>
      </c>
    </row>
    <row r="79" spans="1:31" ht="12.5" x14ac:dyDescent="0.25">
      <c r="A79" s="390"/>
      <c r="B79" s="163" t="s">
        <v>134</v>
      </c>
      <c r="C79" s="164" t="s">
        <v>135</v>
      </c>
      <c r="D79" s="165"/>
      <c r="E79" s="165"/>
      <c r="F79" s="165"/>
      <c r="G79" s="165"/>
      <c r="H79" s="165"/>
      <c r="I79" s="165"/>
      <c r="J79" s="165"/>
      <c r="K79" s="165"/>
      <c r="L79" s="165"/>
      <c r="M79" s="165"/>
      <c r="N79" s="165"/>
      <c r="O79" s="165"/>
      <c r="P79" s="165"/>
      <c r="Q79" s="165"/>
      <c r="R79" s="165"/>
      <c r="S79" s="165"/>
      <c r="T79" s="165"/>
      <c r="U79" s="165"/>
      <c r="V79" s="165"/>
      <c r="W79" s="165"/>
      <c r="X79" s="165"/>
      <c r="Y79" s="165"/>
      <c r="Z79" s="162">
        <f t="shared" si="6"/>
        <v>0</v>
      </c>
    </row>
    <row r="80" spans="1:31" ht="12.5" x14ac:dyDescent="0.25">
      <c r="A80" s="390"/>
      <c r="B80" s="163" t="s">
        <v>136</v>
      </c>
      <c r="C80" s="164" t="s">
        <v>137</v>
      </c>
      <c r="D80" s="165"/>
      <c r="E80" s="165"/>
      <c r="F80" s="165"/>
      <c r="G80" s="165"/>
      <c r="H80" s="165"/>
      <c r="I80" s="165"/>
      <c r="J80" s="165"/>
      <c r="K80" s="165"/>
      <c r="L80" s="165"/>
      <c r="M80" s="165"/>
      <c r="N80" s="165"/>
      <c r="O80" s="165"/>
      <c r="P80" s="165"/>
      <c r="Q80" s="165"/>
      <c r="R80" s="165"/>
      <c r="S80" s="165"/>
      <c r="T80" s="165"/>
      <c r="U80" s="165"/>
      <c r="V80" s="165"/>
      <c r="W80" s="165"/>
      <c r="X80" s="165"/>
      <c r="Y80" s="165"/>
      <c r="Z80" s="162">
        <f t="shared" si="6"/>
        <v>0</v>
      </c>
    </row>
    <row r="81" spans="1:31" ht="12.5" x14ac:dyDescent="0.25">
      <c r="A81" s="390"/>
      <c r="B81" s="163" t="s">
        <v>138</v>
      </c>
      <c r="C81" s="164" t="s">
        <v>139</v>
      </c>
      <c r="D81" s="165"/>
      <c r="E81" s="165"/>
      <c r="F81" s="165"/>
      <c r="G81" s="165"/>
      <c r="H81" s="165"/>
      <c r="I81" s="165"/>
      <c r="J81" s="165"/>
      <c r="K81" s="165"/>
      <c r="L81" s="165"/>
      <c r="M81" s="165"/>
      <c r="N81" s="165"/>
      <c r="O81" s="165"/>
      <c r="P81" s="165"/>
      <c r="Q81" s="165"/>
      <c r="R81" s="165"/>
      <c r="S81" s="165"/>
      <c r="T81" s="165"/>
      <c r="U81" s="165"/>
      <c r="V81" s="165"/>
      <c r="W81" s="165"/>
      <c r="X81" s="165"/>
      <c r="Y81" s="165"/>
      <c r="Z81" s="162">
        <f t="shared" si="6"/>
        <v>0</v>
      </c>
    </row>
    <row r="82" spans="1:31" ht="23" x14ac:dyDescent="0.25">
      <c r="A82" s="390"/>
      <c r="B82" s="163" t="s">
        <v>140</v>
      </c>
      <c r="C82" s="164" t="s">
        <v>141</v>
      </c>
      <c r="D82" s="165"/>
      <c r="E82" s="165"/>
      <c r="F82" s="165"/>
      <c r="G82" s="165"/>
      <c r="H82" s="165"/>
      <c r="I82" s="165"/>
      <c r="J82" s="165"/>
      <c r="K82" s="165"/>
      <c r="L82" s="165"/>
      <c r="M82" s="165"/>
      <c r="N82" s="165"/>
      <c r="O82" s="165"/>
      <c r="P82" s="165"/>
      <c r="Q82" s="165"/>
      <c r="R82" s="165"/>
      <c r="S82" s="165"/>
      <c r="T82" s="165"/>
      <c r="U82" s="165"/>
      <c r="V82" s="165"/>
      <c r="W82" s="165"/>
      <c r="X82" s="165"/>
      <c r="Y82" s="165"/>
      <c r="Z82" s="162">
        <f t="shared" si="6"/>
        <v>0</v>
      </c>
    </row>
    <row r="83" spans="1:31" ht="23" x14ac:dyDescent="0.25">
      <c r="A83" s="390"/>
      <c r="B83" s="167" t="s">
        <v>142</v>
      </c>
      <c r="C83" s="168" t="s">
        <v>143</v>
      </c>
      <c r="D83" s="165"/>
      <c r="E83" s="165"/>
      <c r="F83" s="165"/>
      <c r="G83" s="165"/>
      <c r="H83" s="165"/>
      <c r="I83" s="165"/>
      <c r="J83" s="165"/>
      <c r="K83" s="165"/>
      <c r="L83" s="165"/>
      <c r="M83" s="165"/>
      <c r="N83" s="165"/>
      <c r="O83" s="165"/>
      <c r="P83" s="165"/>
      <c r="Q83" s="165"/>
      <c r="R83" s="165"/>
      <c r="S83" s="165"/>
      <c r="T83" s="165"/>
      <c r="U83" s="165"/>
      <c r="V83" s="165"/>
      <c r="W83" s="165"/>
      <c r="X83" s="165"/>
      <c r="Y83" s="165"/>
      <c r="Z83" s="162">
        <f t="shared" si="6"/>
        <v>0</v>
      </c>
    </row>
    <row r="84" spans="1:31" ht="12.5" x14ac:dyDescent="0.25">
      <c r="A84" s="390"/>
      <c r="B84" s="169" t="s">
        <v>144</v>
      </c>
      <c r="C84" s="137" t="s">
        <v>145</v>
      </c>
      <c r="D84" s="165"/>
      <c r="E84" s="165"/>
      <c r="F84" s="165"/>
      <c r="G84" s="165"/>
      <c r="H84" s="165"/>
      <c r="I84" s="165"/>
      <c r="J84" s="165"/>
      <c r="K84" s="165"/>
      <c r="L84" s="165"/>
      <c r="M84" s="165"/>
      <c r="N84" s="165"/>
      <c r="O84" s="165"/>
      <c r="P84" s="165"/>
      <c r="Q84" s="165"/>
      <c r="R84" s="165"/>
      <c r="S84" s="165"/>
      <c r="T84" s="165"/>
      <c r="U84" s="165"/>
      <c r="V84" s="165"/>
      <c r="W84" s="165"/>
      <c r="X84" s="165"/>
      <c r="Y84" s="165"/>
      <c r="Z84" s="162">
        <f t="shared" si="6"/>
        <v>0</v>
      </c>
    </row>
    <row r="85" spans="1:31" ht="12.5" x14ac:dyDescent="0.25">
      <c r="A85" s="390"/>
      <c r="B85" s="169" t="s">
        <v>146</v>
      </c>
      <c r="C85" s="137" t="s">
        <v>147</v>
      </c>
      <c r="D85" s="165"/>
      <c r="E85" s="165"/>
      <c r="F85" s="165"/>
      <c r="G85" s="165"/>
      <c r="H85" s="165"/>
      <c r="I85" s="165"/>
      <c r="J85" s="165"/>
      <c r="K85" s="165"/>
      <c r="L85" s="165"/>
      <c r="M85" s="165"/>
      <c r="N85" s="165"/>
      <c r="O85" s="165"/>
      <c r="P85" s="165"/>
      <c r="Q85" s="165"/>
      <c r="R85" s="165"/>
      <c r="S85" s="165"/>
      <c r="T85" s="165"/>
      <c r="U85" s="165"/>
      <c r="V85" s="165"/>
      <c r="W85" s="165"/>
      <c r="X85" s="165"/>
      <c r="Y85" s="165"/>
      <c r="Z85" s="162">
        <f t="shared" si="6"/>
        <v>0</v>
      </c>
    </row>
    <row r="86" spans="1:31" ht="12.5" x14ac:dyDescent="0.25">
      <c r="A86" s="390"/>
      <c r="B86" s="169" t="s">
        <v>148</v>
      </c>
      <c r="C86" s="137" t="s">
        <v>149</v>
      </c>
      <c r="D86" s="165"/>
      <c r="E86" s="165"/>
      <c r="F86" s="165"/>
      <c r="G86" s="165"/>
      <c r="H86" s="165"/>
      <c r="I86" s="165"/>
      <c r="J86" s="165"/>
      <c r="K86" s="165"/>
      <c r="L86" s="165"/>
      <c r="M86" s="165"/>
      <c r="N86" s="165"/>
      <c r="O86" s="165"/>
      <c r="P86" s="165"/>
      <c r="Q86" s="165"/>
      <c r="R86" s="165"/>
      <c r="S86" s="165"/>
      <c r="T86" s="165"/>
      <c r="U86" s="165"/>
      <c r="V86" s="165"/>
      <c r="W86" s="165"/>
      <c r="X86" s="165"/>
      <c r="Y86" s="165"/>
      <c r="Z86" s="162">
        <f t="shared" si="6"/>
        <v>0</v>
      </c>
    </row>
    <row r="87" spans="1:31" ht="12.5" x14ac:dyDescent="0.25">
      <c r="A87" s="390"/>
      <c r="B87" s="170" t="s">
        <v>150</v>
      </c>
      <c r="C87" s="171" t="s">
        <v>151</v>
      </c>
      <c r="D87" s="165"/>
      <c r="E87" s="165"/>
      <c r="F87" s="165"/>
      <c r="G87" s="165"/>
      <c r="H87" s="165"/>
      <c r="I87" s="165"/>
      <c r="J87" s="165"/>
      <c r="K87" s="165"/>
      <c r="L87" s="165"/>
      <c r="M87" s="165"/>
      <c r="N87" s="165"/>
      <c r="O87" s="165"/>
      <c r="P87" s="165"/>
      <c r="Q87" s="165"/>
      <c r="R87" s="165"/>
      <c r="S87" s="165"/>
      <c r="T87" s="165"/>
      <c r="U87" s="165"/>
      <c r="V87" s="165"/>
      <c r="W87" s="165"/>
      <c r="X87" s="165"/>
      <c r="Y87" s="165"/>
      <c r="Z87" s="162">
        <f t="shared" si="6"/>
        <v>0</v>
      </c>
    </row>
    <row r="88" spans="1:31" ht="13" thickBot="1" x14ac:dyDescent="0.3">
      <c r="A88" s="390"/>
      <c r="B88" s="172" t="s">
        <v>152</v>
      </c>
      <c r="C88" s="173" t="s">
        <v>153</v>
      </c>
      <c r="D88" s="174"/>
      <c r="E88" s="174"/>
      <c r="F88" s="174"/>
      <c r="G88" s="174"/>
      <c r="H88" s="174"/>
      <c r="I88" s="174"/>
      <c r="J88" s="174"/>
      <c r="K88" s="174"/>
      <c r="L88" s="174"/>
      <c r="M88" s="174"/>
      <c r="N88" s="174"/>
      <c r="O88" s="174"/>
      <c r="P88" s="174"/>
      <c r="Q88" s="174"/>
      <c r="R88" s="174"/>
      <c r="S88" s="174"/>
      <c r="T88" s="174"/>
      <c r="U88" s="174"/>
      <c r="V88" s="174"/>
      <c r="W88" s="174"/>
      <c r="X88" s="174"/>
      <c r="Y88" s="174"/>
      <c r="Z88" s="162">
        <f t="shared" si="6"/>
        <v>0</v>
      </c>
    </row>
    <row r="89" spans="1:31" ht="13.5" thickBot="1" x14ac:dyDescent="0.35">
      <c r="A89" s="391"/>
      <c r="B89" s="176"/>
      <c r="C89" s="176" t="str">
        <f>"TOTAL "&amp;A69</f>
        <v>TOTAL DEPARTAMENTO 4</v>
      </c>
      <c r="D89" s="177">
        <f t="shared" ref="D89:Z89" si="7">SUM(D69:D88)</f>
        <v>0</v>
      </c>
      <c r="E89" s="177">
        <f t="shared" si="7"/>
        <v>0</v>
      </c>
      <c r="F89" s="177">
        <f t="shared" si="7"/>
        <v>0</v>
      </c>
      <c r="G89" s="177">
        <f t="shared" si="7"/>
        <v>0</v>
      </c>
      <c r="H89" s="177">
        <f t="shared" si="7"/>
        <v>0</v>
      </c>
      <c r="I89" s="177">
        <f t="shared" si="7"/>
        <v>0</v>
      </c>
      <c r="J89" s="177">
        <f t="shared" si="7"/>
        <v>0</v>
      </c>
      <c r="K89" s="177">
        <f t="shared" si="7"/>
        <v>0</v>
      </c>
      <c r="L89" s="177">
        <f t="shared" si="7"/>
        <v>0</v>
      </c>
      <c r="M89" s="177">
        <f t="shared" si="7"/>
        <v>0</v>
      </c>
      <c r="N89" s="177">
        <f t="shared" si="7"/>
        <v>0</v>
      </c>
      <c r="O89" s="177">
        <f t="shared" si="7"/>
        <v>0</v>
      </c>
      <c r="P89" s="177">
        <f t="shared" si="7"/>
        <v>0</v>
      </c>
      <c r="Q89" s="177">
        <f t="shared" si="7"/>
        <v>0</v>
      </c>
      <c r="R89" s="177">
        <f t="shared" si="7"/>
        <v>0</v>
      </c>
      <c r="S89" s="177">
        <f t="shared" si="7"/>
        <v>0</v>
      </c>
      <c r="T89" s="177">
        <f t="shared" si="7"/>
        <v>0</v>
      </c>
      <c r="U89" s="177">
        <f t="shared" si="7"/>
        <v>0</v>
      </c>
      <c r="V89" s="177">
        <f t="shared" si="7"/>
        <v>0</v>
      </c>
      <c r="W89" s="177">
        <f t="shared" si="7"/>
        <v>0</v>
      </c>
      <c r="X89" s="177">
        <f t="shared" si="7"/>
        <v>0</v>
      </c>
      <c r="Y89" s="177">
        <f t="shared" si="7"/>
        <v>0</v>
      </c>
      <c r="Z89" s="177">
        <f t="shared" si="7"/>
        <v>0</v>
      </c>
      <c r="AA89" s="178"/>
      <c r="AB89" s="178"/>
      <c r="AC89" s="178"/>
      <c r="AD89" s="178"/>
      <c r="AE89" s="178"/>
    </row>
    <row r="90" spans="1:31" ht="52.5" thickBot="1" x14ac:dyDescent="0.3">
      <c r="A90" s="157" t="s">
        <v>188</v>
      </c>
      <c r="B90" s="157" t="s">
        <v>99</v>
      </c>
      <c r="C90" s="84" t="s">
        <v>163</v>
      </c>
      <c r="D90" s="84" t="s">
        <v>164</v>
      </c>
      <c r="E90" s="84" t="s">
        <v>165</v>
      </c>
      <c r="F90" s="84" t="s">
        <v>166</v>
      </c>
      <c r="G90" s="84" t="s">
        <v>167</v>
      </c>
      <c r="H90" s="84" t="s">
        <v>168</v>
      </c>
      <c r="I90" s="84" t="s">
        <v>169</v>
      </c>
      <c r="J90" s="84" t="s">
        <v>170</v>
      </c>
      <c r="K90" s="84" t="s">
        <v>171</v>
      </c>
      <c r="L90" s="84" t="s">
        <v>172</v>
      </c>
      <c r="M90" s="84" t="s">
        <v>173</v>
      </c>
      <c r="N90" s="84" t="s">
        <v>174</v>
      </c>
      <c r="O90" s="84" t="s">
        <v>175</v>
      </c>
      <c r="P90" s="84" t="s">
        <v>176</v>
      </c>
      <c r="Q90" s="84" t="s">
        <v>177</v>
      </c>
      <c r="R90" s="84" t="s">
        <v>178</v>
      </c>
      <c r="S90" s="84" t="s">
        <v>179</v>
      </c>
      <c r="T90" s="84" t="s">
        <v>180</v>
      </c>
      <c r="U90" s="84" t="s">
        <v>181</v>
      </c>
      <c r="V90" s="84" t="s">
        <v>182</v>
      </c>
      <c r="W90" s="84" t="s">
        <v>183</v>
      </c>
      <c r="X90" s="84" t="s">
        <v>183</v>
      </c>
      <c r="Y90" s="84" t="s">
        <v>183</v>
      </c>
      <c r="Z90" s="157" t="s">
        <v>79</v>
      </c>
      <c r="AA90" s="158"/>
      <c r="AB90" s="158"/>
      <c r="AC90" s="158"/>
      <c r="AD90" s="158"/>
      <c r="AE90" s="158"/>
    </row>
    <row r="91" spans="1:31" ht="50" x14ac:dyDescent="0.25">
      <c r="A91" s="389" t="s">
        <v>189</v>
      </c>
      <c r="B91" s="159" t="s">
        <v>114</v>
      </c>
      <c r="C91" s="160" t="s">
        <v>115</v>
      </c>
      <c r="D91" s="161"/>
      <c r="E91" s="161"/>
      <c r="F91" s="161"/>
      <c r="G91" s="161"/>
      <c r="H91" s="161"/>
      <c r="I91" s="161"/>
      <c r="J91" s="161"/>
      <c r="K91" s="161"/>
      <c r="L91" s="161"/>
      <c r="M91" s="161"/>
      <c r="N91" s="161"/>
      <c r="O91" s="161"/>
      <c r="P91" s="161"/>
      <c r="Q91" s="161"/>
      <c r="R91" s="161"/>
      <c r="S91" s="161"/>
      <c r="T91" s="161"/>
      <c r="U91" s="161"/>
      <c r="V91" s="161"/>
      <c r="W91" s="161"/>
      <c r="X91" s="161"/>
      <c r="Y91" s="161"/>
      <c r="Z91" s="162">
        <f t="shared" ref="Z91:Z110" si="8">SUM(D91:Y91)</f>
        <v>0</v>
      </c>
    </row>
    <row r="92" spans="1:31" ht="12.5" x14ac:dyDescent="0.25">
      <c r="A92" s="390"/>
      <c r="B92" s="163" t="s">
        <v>116</v>
      </c>
      <c r="C92" s="164" t="s">
        <v>117</v>
      </c>
      <c r="D92" s="165"/>
      <c r="E92" s="165"/>
      <c r="F92" s="165"/>
      <c r="G92" s="165"/>
      <c r="H92" s="165"/>
      <c r="I92" s="165"/>
      <c r="J92" s="165"/>
      <c r="K92" s="165"/>
      <c r="L92" s="165"/>
      <c r="M92" s="165"/>
      <c r="N92" s="165"/>
      <c r="O92" s="165"/>
      <c r="P92" s="165"/>
      <c r="Q92" s="165"/>
      <c r="R92" s="165"/>
      <c r="S92" s="165"/>
      <c r="T92" s="165"/>
      <c r="U92" s="165"/>
      <c r="V92" s="165"/>
      <c r="W92" s="165"/>
      <c r="X92" s="165"/>
      <c r="Y92" s="165"/>
      <c r="Z92" s="162">
        <f t="shared" si="8"/>
        <v>0</v>
      </c>
    </row>
    <row r="93" spans="1:31" ht="23" x14ac:dyDescent="0.25">
      <c r="A93" s="390"/>
      <c r="B93" s="163" t="s">
        <v>118</v>
      </c>
      <c r="C93" s="164" t="s">
        <v>119</v>
      </c>
      <c r="D93" s="165"/>
      <c r="E93" s="165"/>
      <c r="F93" s="165"/>
      <c r="G93" s="165"/>
      <c r="H93" s="165"/>
      <c r="I93" s="165"/>
      <c r="J93" s="165"/>
      <c r="K93" s="165"/>
      <c r="L93" s="165"/>
      <c r="M93" s="165"/>
      <c r="N93" s="165"/>
      <c r="O93" s="165"/>
      <c r="P93" s="165"/>
      <c r="Q93" s="165"/>
      <c r="R93" s="165"/>
      <c r="S93" s="165"/>
      <c r="T93" s="165"/>
      <c r="U93" s="165"/>
      <c r="V93" s="165"/>
      <c r="W93" s="165"/>
      <c r="X93" s="165"/>
      <c r="Y93" s="165"/>
      <c r="Z93" s="162">
        <f t="shared" si="8"/>
        <v>0</v>
      </c>
    </row>
    <row r="94" spans="1:31" ht="12.5" x14ac:dyDescent="0.25">
      <c r="A94" s="390"/>
      <c r="B94" s="163" t="s">
        <v>120</v>
      </c>
      <c r="C94" s="164" t="s">
        <v>121</v>
      </c>
      <c r="D94" s="165"/>
      <c r="E94" s="165"/>
      <c r="F94" s="165"/>
      <c r="G94" s="165"/>
      <c r="H94" s="165"/>
      <c r="I94" s="165"/>
      <c r="J94" s="165"/>
      <c r="K94" s="165"/>
      <c r="L94" s="165"/>
      <c r="M94" s="165"/>
      <c r="N94" s="165"/>
      <c r="O94" s="165"/>
      <c r="P94" s="165"/>
      <c r="Q94" s="165"/>
      <c r="R94" s="165"/>
      <c r="S94" s="165"/>
      <c r="T94" s="165"/>
      <c r="U94" s="165"/>
      <c r="V94" s="165"/>
      <c r="W94" s="165"/>
      <c r="X94" s="165"/>
      <c r="Y94" s="165"/>
      <c r="Z94" s="162">
        <f t="shared" si="8"/>
        <v>0</v>
      </c>
    </row>
    <row r="95" spans="1:31" ht="12.5" x14ac:dyDescent="0.25">
      <c r="A95" s="390"/>
      <c r="B95" s="163" t="s">
        <v>122</v>
      </c>
      <c r="C95" s="164" t="s">
        <v>123</v>
      </c>
      <c r="D95" s="165"/>
      <c r="E95" s="165"/>
      <c r="F95" s="165"/>
      <c r="G95" s="165"/>
      <c r="H95" s="165"/>
      <c r="I95" s="165"/>
      <c r="J95" s="165"/>
      <c r="K95" s="165"/>
      <c r="L95" s="165"/>
      <c r="M95" s="165"/>
      <c r="N95" s="165"/>
      <c r="O95" s="165"/>
      <c r="P95" s="165"/>
      <c r="Q95" s="165"/>
      <c r="R95" s="165"/>
      <c r="S95" s="165"/>
      <c r="T95" s="165"/>
      <c r="U95" s="165"/>
      <c r="V95" s="165"/>
      <c r="W95" s="165"/>
      <c r="X95" s="165"/>
      <c r="Y95" s="165"/>
      <c r="Z95" s="162">
        <f t="shared" si="8"/>
        <v>0</v>
      </c>
    </row>
    <row r="96" spans="1:31" ht="23" x14ac:dyDescent="0.25">
      <c r="A96" s="390"/>
      <c r="B96" s="163" t="s">
        <v>124</v>
      </c>
      <c r="C96" s="164" t="s">
        <v>125</v>
      </c>
      <c r="D96" s="165"/>
      <c r="E96" s="165"/>
      <c r="F96" s="165"/>
      <c r="G96" s="165"/>
      <c r="H96" s="165"/>
      <c r="I96" s="165"/>
      <c r="J96" s="165"/>
      <c r="K96" s="165"/>
      <c r="L96" s="165"/>
      <c r="M96" s="165"/>
      <c r="N96" s="165"/>
      <c r="O96" s="165"/>
      <c r="P96" s="165"/>
      <c r="Q96" s="165"/>
      <c r="R96" s="165"/>
      <c r="S96" s="165"/>
      <c r="T96" s="165"/>
      <c r="U96" s="165"/>
      <c r="V96" s="165"/>
      <c r="W96" s="165"/>
      <c r="X96" s="165"/>
      <c r="Y96" s="165"/>
      <c r="Z96" s="162">
        <f t="shared" si="8"/>
        <v>0</v>
      </c>
    </row>
    <row r="97" spans="1:26" ht="12.5" x14ac:dyDescent="0.25">
      <c r="A97" s="390"/>
      <c r="B97" s="163" t="s">
        <v>126</v>
      </c>
      <c r="C97" s="164" t="s">
        <v>127</v>
      </c>
      <c r="D97" s="165"/>
      <c r="E97" s="165"/>
      <c r="F97" s="165"/>
      <c r="G97" s="165"/>
      <c r="H97" s="165"/>
      <c r="I97" s="165"/>
      <c r="J97" s="165"/>
      <c r="K97" s="165"/>
      <c r="L97" s="165"/>
      <c r="M97" s="165"/>
      <c r="N97" s="165"/>
      <c r="O97" s="165"/>
      <c r="P97" s="165"/>
      <c r="Q97" s="165"/>
      <c r="R97" s="165"/>
      <c r="S97" s="165"/>
      <c r="T97" s="165"/>
      <c r="U97" s="165"/>
      <c r="V97" s="165"/>
      <c r="W97" s="165"/>
      <c r="X97" s="165"/>
      <c r="Y97" s="165"/>
      <c r="Z97" s="162">
        <f t="shared" si="8"/>
        <v>0</v>
      </c>
    </row>
    <row r="98" spans="1:26" ht="12.5" x14ac:dyDescent="0.25">
      <c r="A98" s="390"/>
      <c r="B98" s="163" t="s">
        <v>128</v>
      </c>
      <c r="C98" s="164" t="s">
        <v>129</v>
      </c>
      <c r="D98" s="165"/>
      <c r="E98" s="165"/>
      <c r="F98" s="165"/>
      <c r="G98" s="165"/>
      <c r="H98" s="165"/>
      <c r="I98" s="165"/>
      <c r="J98" s="165"/>
      <c r="K98" s="165"/>
      <c r="L98" s="165"/>
      <c r="M98" s="165"/>
      <c r="N98" s="165"/>
      <c r="O98" s="165"/>
      <c r="P98" s="165"/>
      <c r="Q98" s="165"/>
      <c r="R98" s="165"/>
      <c r="S98" s="165"/>
      <c r="T98" s="165"/>
      <c r="U98" s="165"/>
      <c r="V98" s="165"/>
      <c r="W98" s="165"/>
      <c r="X98" s="165"/>
      <c r="Y98" s="165"/>
      <c r="Z98" s="162">
        <f t="shared" si="8"/>
        <v>0</v>
      </c>
    </row>
    <row r="99" spans="1:26" ht="23" x14ac:dyDescent="0.25">
      <c r="A99" s="390"/>
      <c r="B99" s="163" t="s">
        <v>130</v>
      </c>
      <c r="C99" s="164" t="s">
        <v>131</v>
      </c>
      <c r="D99" s="165"/>
      <c r="E99" s="165"/>
      <c r="F99" s="165"/>
      <c r="G99" s="165"/>
      <c r="H99" s="165"/>
      <c r="I99" s="165"/>
      <c r="J99" s="165"/>
      <c r="K99" s="165"/>
      <c r="L99" s="165"/>
      <c r="M99" s="165"/>
      <c r="N99" s="165"/>
      <c r="O99" s="165"/>
      <c r="P99" s="165"/>
      <c r="Q99" s="165"/>
      <c r="R99" s="165"/>
      <c r="S99" s="165"/>
      <c r="T99" s="165"/>
      <c r="U99" s="165"/>
      <c r="V99" s="165"/>
      <c r="W99" s="165"/>
      <c r="X99" s="165"/>
      <c r="Y99" s="165"/>
      <c r="Z99" s="162">
        <f t="shared" si="8"/>
        <v>0</v>
      </c>
    </row>
    <row r="100" spans="1:26" ht="12.5" x14ac:dyDescent="0.25">
      <c r="A100" s="390"/>
      <c r="B100" s="163" t="s">
        <v>132</v>
      </c>
      <c r="C100" s="164" t="s">
        <v>133</v>
      </c>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2">
        <f t="shared" si="8"/>
        <v>0</v>
      </c>
    </row>
    <row r="101" spans="1:26" ht="12.5" x14ac:dyDescent="0.25">
      <c r="A101" s="390"/>
      <c r="B101" s="163" t="s">
        <v>134</v>
      </c>
      <c r="C101" s="164" t="s">
        <v>135</v>
      </c>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2">
        <f t="shared" si="8"/>
        <v>0</v>
      </c>
    </row>
    <row r="102" spans="1:26" ht="12.5" x14ac:dyDescent="0.25">
      <c r="A102" s="390"/>
      <c r="B102" s="163" t="s">
        <v>136</v>
      </c>
      <c r="C102" s="164" t="s">
        <v>137</v>
      </c>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2">
        <f t="shared" si="8"/>
        <v>0</v>
      </c>
    </row>
    <row r="103" spans="1:26" ht="12.5" x14ac:dyDescent="0.25">
      <c r="A103" s="390"/>
      <c r="B103" s="163" t="s">
        <v>138</v>
      </c>
      <c r="C103" s="164" t="s">
        <v>139</v>
      </c>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2">
        <f t="shared" si="8"/>
        <v>0</v>
      </c>
    </row>
    <row r="104" spans="1:26" ht="23" x14ac:dyDescent="0.25">
      <c r="A104" s="390"/>
      <c r="B104" s="163" t="s">
        <v>140</v>
      </c>
      <c r="C104" s="164" t="s">
        <v>141</v>
      </c>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2">
        <f t="shared" si="8"/>
        <v>0</v>
      </c>
    </row>
    <row r="105" spans="1:26" ht="23" x14ac:dyDescent="0.25">
      <c r="A105" s="390"/>
      <c r="B105" s="167" t="s">
        <v>142</v>
      </c>
      <c r="C105" s="168" t="s">
        <v>143</v>
      </c>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2">
        <f t="shared" si="8"/>
        <v>0</v>
      </c>
    </row>
    <row r="106" spans="1:26" ht="12.5" x14ac:dyDescent="0.25">
      <c r="A106" s="390"/>
      <c r="B106" s="169" t="s">
        <v>144</v>
      </c>
      <c r="C106" s="137" t="s">
        <v>145</v>
      </c>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2">
        <f t="shared" si="8"/>
        <v>0</v>
      </c>
    </row>
    <row r="107" spans="1:26" ht="12.5" x14ac:dyDescent="0.25">
      <c r="A107" s="390"/>
      <c r="B107" s="169" t="s">
        <v>146</v>
      </c>
      <c r="C107" s="137" t="s">
        <v>147</v>
      </c>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2">
        <f t="shared" si="8"/>
        <v>0</v>
      </c>
    </row>
    <row r="108" spans="1:26" ht="12.5" x14ac:dyDescent="0.25">
      <c r="A108" s="390"/>
      <c r="B108" s="169" t="s">
        <v>148</v>
      </c>
      <c r="C108" s="137" t="s">
        <v>149</v>
      </c>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2">
        <f t="shared" si="8"/>
        <v>0</v>
      </c>
    </row>
    <row r="109" spans="1:26" ht="12.5" x14ac:dyDescent="0.25">
      <c r="A109" s="390"/>
      <c r="B109" s="170" t="s">
        <v>150</v>
      </c>
      <c r="C109" s="171" t="s">
        <v>151</v>
      </c>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2">
        <f t="shared" si="8"/>
        <v>0</v>
      </c>
    </row>
    <row r="110" spans="1:26" ht="13" thickBot="1" x14ac:dyDescent="0.3">
      <c r="A110" s="390"/>
      <c r="B110" s="172" t="s">
        <v>152</v>
      </c>
      <c r="C110" s="173" t="s">
        <v>153</v>
      </c>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62">
        <f t="shared" si="8"/>
        <v>0</v>
      </c>
    </row>
    <row r="111" spans="1:26" ht="13.5" thickBot="1" x14ac:dyDescent="0.35">
      <c r="A111" s="391"/>
      <c r="B111" s="176"/>
      <c r="C111" s="176" t="str">
        <f>"TOTAL "&amp;A91</f>
        <v>TOTAL REGIONAL 1</v>
      </c>
      <c r="D111" s="177">
        <f t="shared" ref="D111:Z111" si="9">SUM(D91:D110)</f>
        <v>0</v>
      </c>
      <c r="E111" s="177">
        <f t="shared" si="9"/>
        <v>0</v>
      </c>
      <c r="F111" s="177">
        <f t="shared" si="9"/>
        <v>0</v>
      </c>
      <c r="G111" s="177">
        <f t="shared" si="9"/>
        <v>0</v>
      </c>
      <c r="H111" s="177">
        <f t="shared" si="9"/>
        <v>0</v>
      </c>
      <c r="I111" s="177">
        <f t="shared" si="9"/>
        <v>0</v>
      </c>
      <c r="J111" s="177">
        <f t="shared" si="9"/>
        <v>0</v>
      </c>
      <c r="K111" s="177">
        <f t="shared" si="9"/>
        <v>0</v>
      </c>
      <c r="L111" s="177">
        <f t="shared" si="9"/>
        <v>0</v>
      </c>
      <c r="M111" s="177">
        <f t="shared" si="9"/>
        <v>0</v>
      </c>
      <c r="N111" s="177">
        <f t="shared" si="9"/>
        <v>0</v>
      </c>
      <c r="O111" s="177">
        <f t="shared" si="9"/>
        <v>0</v>
      </c>
      <c r="P111" s="177">
        <f t="shared" si="9"/>
        <v>0</v>
      </c>
      <c r="Q111" s="177">
        <f t="shared" si="9"/>
        <v>0</v>
      </c>
      <c r="R111" s="177">
        <f t="shared" si="9"/>
        <v>0</v>
      </c>
      <c r="S111" s="177">
        <f t="shared" si="9"/>
        <v>0</v>
      </c>
      <c r="T111" s="177">
        <f t="shared" si="9"/>
        <v>0</v>
      </c>
      <c r="U111" s="177">
        <f t="shared" si="9"/>
        <v>0</v>
      </c>
      <c r="V111" s="177">
        <f t="shared" si="9"/>
        <v>0</v>
      </c>
      <c r="W111" s="177">
        <f t="shared" si="9"/>
        <v>0</v>
      </c>
      <c r="X111" s="177">
        <f t="shared" si="9"/>
        <v>0</v>
      </c>
      <c r="Y111" s="177">
        <f t="shared" si="9"/>
        <v>0</v>
      </c>
      <c r="Z111" s="177">
        <f t="shared" si="9"/>
        <v>0</v>
      </c>
    </row>
    <row r="112" spans="1:26" ht="50" x14ac:dyDescent="0.25">
      <c r="A112" s="389" t="s">
        <v>190</v>
      </c>
      <c r="B112" s="179" t="s">
        <v>114</v>
      </c>
      <c r="C112" s="180" t="s">
        <v>115</v>
      </c>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2">
        <f t="shared" ref="Z112:Z131" si="10">SUM(D112:Y112)</f>
        <v>0</v>
      </c>
    </row>
    <row r="113" spans="1:26" ht="12.5" x14ac:dyDescent="0.25">
      <c r="A113" s="390"/>
      <c r="B113" s="163" t="s">
        <v>116</v>
      </c>
      <c r="C113" s="164" t="s">
        <v>117</v>
      </c>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2">
        <f t="shared" si="10"/>
        <v>0</v>
      </c>
    </row>
    <row r="114" spans="1:26" ht="23" x14ac:dyDescent="0.25">
      <c r="A114" s="390"/>
      <c r="B114" s="163" t="s">
        <v>118</v>
      </c>
      <c r="C114" s="164" t="s">
        <v>119</v>
      </c>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2">
        <f t="shared" si="10"/>
        <v>0</v>
      </c>
    </row>
    <row r="115" spans="1:26" ht="12.5" x14ac:dyDescent="0.25">
      <c r="A115" s="390"/>
      <c r="B115" s="163" t="s">
        <v>120</v>
      </c>
      <c r="C115" s="164" t="s">
        <v>121</v>
      </c>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2">
        <f t="shared" si="10"/>
        <v>0</v>
      </c>
    </row>
    <row r="116" spans="1:26" ht="12.5" x14ac:dyDescent="0.25">
      <c r="A116" s="390"/>
      <c r="B116" s="163" t="s">
        <v>122</v>
      </c>
      <c r="C116" s="164" t="s">
        <v>123</v>
      </c>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2">
        <f t="shared" si="10"/>
        <v>0</v>
      </c>
    </row>
    <row r="117" spans="1:26" ht="23" x14ac:dyDescent="0.25">
      <c r="A117" s="390"/>
      <c r="B117" s="163" t="s">
        <v>124</v>
      </c>
      <c r="C117" s="164" t="s">
        <v>125</v>
      </c>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2">
        <f t="shared" si="10"/>
        <v>0</v>
      </c>
    </row>
    <row r="118" spans="1:26" ht="12.5" x14ac:dyDescent="0.25">
      <c r="A118" s="390"/>
      <c r="B118" s="163" t="s">
        <v>126</v>
      </c>
      <c r="C118" s="164" t="s">
        <v>127</v>
      </c>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2">
        <f t="shared" si="10"/>
        <v>0</v>
      </c>
    </row>
    <row r="119" spans="1:26" ht="12.5" x14ac:dyDescent="0.25">
      <c r="A119" s="390"/>
      <c r="B119" s="163" t="s">
        <v>128</v>
      </c>
      <c r="C119" s="164" t="s">
        <v>129</v>
      </c>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2">
        <f t="shared" si="10"/>
        <v>0</v>
      </c>
    </row>
    <row r="120" spans="1:26" ht="23" x14ac:dyDescent="0.25">
      <c r="A120" s="390"/>
      <c r="B120" s="163" t="s">
        <v>130</v>
      </c>
      <c r="C120" s="164" t="s">
        <v>131</v>
      </c>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2">
        <f t="shared" si="10"/>
        <v>0</v>
      </c>
    </row>
    <row r="121" spans="1:26" ht="12.5" x14ac:dyDescent="0.25">
      <c r="A121" s="390"/>
      <c r="B121" s="163" t="s">
        <v>132</v>
      </c>
      <c r="C121" s="164" t="s">
        <v>133</v>
      </c>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2">
        <f t="shared" si="10"/>
        <v>0</v>
      </c>
    </row>
    <row r="122" spans="1:26" ht="12.5" x14ac:dyDescent="0.25">
      <c r="A122" s="390"/>
      <c r="B122" s="163" t="s">
        <v>134</v>
      </c>
      <c r="C122" s="164" t="s">
        <v>135</v>
      </c>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2">
        <f t="shared" si="10"/>
        <v>0</v>
      </c>
    </row>
    <row r="123" spans="1:26" ht="12.5" x14ac:dyDescent="0.25">
      <c r="A123" s="390"/>
      <c r="B123" s="163" t="s">
        <v>136</v>
      </c>
      <c r="C123" s="164" t="s">
        <v>137</v>
      </c>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2">
        <f t="shared" si="10"/>
        <v>0</v>
      </c>
    </row>
    <row r="124" spans="1:26" ht="12.5" x14ac:dyDescent="0.25">
      <c r="A124" s="390"/>
      <c r="B124" s="163" t="s">
        <v>138</v>
      </c>
      <c r="C124" s="164" t="s">
        <v>139</v>
      </c>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2">
        <f t="shared" si="10"/>
        <v>0</v>
      </c>
    </row>
    <row r="125" spans="1:26" ht="23" x14ac:dyDescent="0.25">
      <c r="A125" s="390"/>
      <c r="B125" s="163" t="s">
        <v>140</v>
      </c>
      <c r="C125" s="164" t="s">
        <v>141</v>
      </c>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2">
        <f t="shared" si="10"/>
        <v>0</v>
      </c>
    </row>
    <row r="126" spans="1:26" ht="23" x14ac:dyDescent="0.25">
      <c r="A126" s="390"/>
      <c r="B126" s="167" t="s">
        <v>142</v>
      </c>
      <c r="C126" s="168" t="s">
        <v>143</v>
      </c>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2">
        <f t="shared" si="10"/>
        <v>0</v>
      </c>
    </row>
    <row r="127" spans="1:26" ht="12.5" x14ac:dyDescent="0.25">
      <c r="A127" s="390"/>
      <c r="B127" s="169" t="s">
        <v>144</v>
      </c>
      <c r="C127" s="137" t="s">
        <v>145</v>
      </c>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2">
        <f t="shared" si="10"/>
        <v>0</v>
      </c>
    </row>
    <row r="128" spans="1:26" ht="12.5" x14ac:dyDescent="0.25">
      <c r="A128" s="390"/>
      <c r="B128" s="169" t="s">
        <v>146</v>
      </c>
      <c r="C128" s="137" t="s">
        <v>147</v>
      </c>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2">
        <f t="shared" si="10"/>
        <v>0</v>
      </c>
    </row>
    <row r="129" spans="1:26" ht="12.5" x14ac:dyDescent="0.25">
      <c r="A129" s="390"/>
      <c r="B129" s="169" t="s">
        <v>148</v>
      </c>
      <c r="C129" s="137" t="s">
        <v>149</v>
      </c>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2">
        <f t="shared" si="10"/>
        <v>0</v>
      </c>
    </row>
    <row r="130" spans="1:26" ht="12.5" x14ac:dyDescent="0.25">
      <c r="A130" s="390"/>
      <c r="B130" s="170" t="s">
        <v>150</v>
      </c>
      <c r="C130" s="171" t="s">
        <v>151</v>
      </c>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2">
        <f t="shared" si="10"/>
        <v>0</v>
      </c>
    </row>
    <row r="131" spans="1:26" ht="13" thickBot="1" x14ac:dyDescent="0.3">
      <c r="A131" s="390"/>
      <c r="B131" s="172" t="s">
        <v>152</v>
      </c>
      <c r="C131" s="173" t="s">
        <v>153</v>
      </c>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62">
        <f t="shared" si="10"/>
        <v>0</v>
      </c>
    </row>
    <row r="132" spans="1:26" ht="13.5" thickBot="1" x14ac:dyDescent="0.35">
      <c r="A132" s="391"/>
      <c r="B132" s="176"/>
      <c r="C132" s="176" t="str">
        <f>"TOTAL "&amp;A112</f>
        <v>TOTAL REGIONAL</v>
      </c>
      <c r="D132" s="177">
        <f t="shared" ref="D132:Z132" si="11">SUM(D112:D131)</f>
        <v>0</v>
      </c>
      <c r="E132" s="177">
        <f t="shared" si="11"/>
        <v>0</v>
      </c>
      <c r="F132" s="177">
        <f t="shared" si="11"/>
        <v>0</v>
      </c>
      <c r="G132" s="177">
        <f t="shared" si="11"/>
        <v>0</v>
      </c>
      <c r="H132" s="177">
        <f t="shared" si="11"/>
        <v>0</v>
      </c>
      <c r="I132" s="177">
        <f t="shared" si="11"/>
        <v>0</v>
      </c>
      <c r="J132" s="177">
        <f t="shared" si="11"/>
        <v>0</v>
      </c>
      <c r="K132" s="177">
        <f t="shared" si="11"/>
        <v>0</v>
      </c>
      <c r="L132" s="177">
        <f t="shared" si="11"/>
        <v>0</v>
      </c>
      <c r="M132" s="177">
        <f t="shared" si="11"/>
        <v>0</v>
      </c>
      <c r="N132" s="177">
        <f t="shared" si="11"/>
        <v>0</v>
      </c>
      <c r="O132" s="177">
        <f t="shared" si="11"/>
        <v>0</v>
      </c>
      <c r="P132" s="177">
        <f t="shared" si="11"/>
        <v>0</v>
      </c>
      <c r="Q132" s="177">
        <f t="shared" si="11"/>
        <v>0</v>
      </c>
      <c r="R132" s="177">
        <f t="shared" si="11"/>
        <v>0</v>
      </c>
      <c r="S132" s="177">
        <f t="shared" si="11"/>
        <v>0</v>
      </c>
      <c r="T132" s="177">
        <f t="shared" si="11"/>
        <v>0</v>
      </c>
      <c r="U132" s="177">
        <f t="shared" si="11"/>
        <v>0</v>
      </c>
      <c r="V132" s="177">
        <f t="shared" si="11"/>
        <v>0</v>
      </c>
      <c r="W132" s="177">
        <f t="shared" si="11"/>
        <v>0</v>
      </c>
      <c r="X132" s="177">
        <f t="shared" si="11"/>
        <v>0</v>
      </c>
      <c r="Y132" s="177">
        <f t="shared" si="11"/>
        <v>0</v>
      </c>
      <c r="Z132" s="177">
        <f t="shared" si="11"/>
        <v>0</v>
      </c>
    </row>
  </sheetData>
  <mergeCells count="13">
    <mergeCell ref="A112:A132"/>
    <mergeCell ref="A6:A26"/>
    <mergeCell ref="A27:A47"/>
    <mergeCell ref="A48:A68"/>
    <mergeCell ref="A69:A89"/>
    <mergeCell ref="A91:A111"/>
    <mergeCell ref="F1:G1"/>
    <mergeCell ref="F3:G3"/>
    <mergeCell ref="F4:G4"/>
    <mergeCell ref="A1:B4"/>
    <mergeCell ref="C1:E2"/>
    <mergeCell ref="C3:E3"/>
    <mergeCell ref="C4:E4"/>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S1004"/>
  <sheetViews>
    <sheetView workbookViewId="0">
      <selection activeCell="F1" sqref="A1:XFD4"/>
    </sheetView>
  </sheetViews>
  <sheetFormatPr baseColWidth="10" defaultColWidth="12.6328125" defaultRowHeight="15" customHeight="1" x14ac:dyDescent="0.25"/>
  <cols>
    <col min="1" max="1" width="5.7265625" customWidth="1"/>
    <col min="2" max="2" width="13.36328125" customWidth="1"/>
    <col min="3" max="3" width="62.7265625" customWidth="1"/>
    <col min="4" max="4" width="16.08984375" customWidth="1"/>
    <col min="5" max="5" width="17.26953125" customWidth="1"/>
    <col min="6" max="6" width="18.7265625" customWidth="1"/>
    <col min="7" max="7" width="15.36328125" customWidth="1"/>
    <col min="8" max="8" width="17.36328125" customWidth="1"/>
    <col min="9" max="9" width="12.36328125" customWidth="1"/>
    <col min="10" max="10" width="13.36328125" customWidth="1"/>
    <col min="11" max="11" width="15.90625" customWidth="1"/>
    <col min="12" max="14" width="14.7265625" customWidth="1"/>
    <col min="15" max="15" width="15.36328125" customWidth="1"/>
    <col min="16" max="16" width="20.90625" customWidth="1"/>
    <col min="17" max="19" width="10.7265625" customWidth="1"/>
    <col min="20" max="27" width="14.36328125" customWidth="1"/>
  </cols>
  <sheetData>
    <row r="1" spans="1:19" s="327" customFormat="1" ht="15" customHeight="1" x14ac:dyDescent="0.25">
      <c r="A1" s="362"/>
      <c r="B1" s="363"/>
      <c r="C1" s="366" t="s">
        <v>314</v>
      </c>
      <c r="D1" s="367"/>
      <c r="E1" s="368"/>
      <c r="F1" s="336" t="s">
        <v>322</v>
      </c>
      <c r="G1" s="336"/>
    </row>
    <row r="2" spans="1:19" s="327" customFormat="1" ht="15" customHeight="1" x14ac:dyDescent="0.25">
      <c r="A2" s="362"/>
      <c r="B2" s="363"/>
      <c r="C2" s="369"/>
      <c r="D2" s="370"/>
      <c r="E2" s="371"/>
      <c r="F2" s="333" t="s">
        <v>319</v>
      </c>
      <c r="G2" s="333" t="s">
        <v>327</v>
      </c>
    </row>
    <row r="3" spans="1:19" s="327" customFormat="1" ht="15" customHeight="1" x14ac:dyDescent="0.25">
      <c r="A3" s="362"/>
      <c r="B3" s="363"/>
      <c r="C3" s="372" t="s">
        <v>315</v>
      </c>
      <c r="D3" s="373"/>
      <c r="E3" s="374"/>
      <c r="F3" s="337" t="s">
        <v>320</v>
      </c>
      <c r="G3" s="337"/>
    </row>
    <row r="4" spans="1:19" ht="12.75" customHeight="1" x14ac:dyDescent="0.25">
      <c r="A4" s="364"/>
      <c r="B4" s="365"/>
      <c r="C4" s="375" t="s">
        <v>316</v>
      </c>
      <c r="D4" s="376"/>
      <c r="E4" s="377"/>
      <c r="F4" s="337" t="s">
        <v>321</v>
      </c>
      <c r="G4" s="338"/>
      <c r="H4" s="1"/>
      <c r="I4" s="1"/>
      <c r="J4" s="1"/>
      <c r="K4" s="1"/>
      <c r="L4" s="1"/>
      <c r="M4" s="1"/>
      <c r="N4" s="1"/>
      <c r="O4" s="1"/>
      <c r="P4" s="1"/>
      <c r="Q4" s="1"/>
      <c r="R4" s="1"/>
      <c r="S4" s="1"/>
    </row>
    <row r="5" spans="1:19" ht="12.75" customHeight="1" x14ac:dyDescent="0.25">
      <c r="A5" s="392" t="s">
        <v>191</v>
      </c>
      <c r="B5" s="393"/>
      <c r="C5" s="393"/>
      <c r="D5" s="394"/>
      <c r="E5" s="1"/>
      <c r="F5" s="1"/>
      <c r="G5" s="1"/>
      <c r="H5" s="1"/>
      <c r="I5" s="1"/>
      <c r="J5" s="1"/>
      <c r="K5" s="1"/>
      <c r="L5" s="1"/>
      <c r="M5" s="1"/>
      <c r="N5" s="1"/>
      <c r="O5" s="1"/>
      <c r="P5" s="1"/>
      <c r="Q5" s="1"/>
      <c r="R5" s="1"/>
      <c r="S5" s="1"/>
    </row>
    <row r="6" spans="1:19" ht="24.75" customHeight="1" x14ac:dyDescent="0.25">
      <c r="A6" s="395"/>
      <c r="B6" s="396"/>
      <c r="C6" s="396"/>
      <c r="D6" s="397"/>
      <c r="E6" s="1"/>
      <c r="F6" s="10"/>
      <c r="G6" s="1"/>
      <c r="H6" s="1"/>
      <c r="I6" s="1"/>
      <c r="J6" s="1"/>
      <c r="K6" s="1"/>
      <c r="L6" s="1"/>
      <c r="M6" s="1"/>
      <c r="N6" s="1"/>
      <c r="O6" s="1"/>
      <c r="P6" s="1"/>
      <c r="Q6" s="1"/>
      <c r="R6" s="1"/>
      <c r="S6" s="1"/>
    </row>
    <row r="7" spans="1:19" ht="12.75" customHeight="1" x14ac:dyDescent="0.25">
      <c r="A7" s="1"/>
      <c r="B7" s="1"/>
      <c r="C7" s="1"/>
      <c r="D7" s="1"/>
      <c r="E7" s="1"/>
      <c r="F7" s="1"/>
      <c r="G7" s="1"/>
      <c r="H7" s="1"/>
      <c r="I7" s="1"/>
      <c r="J7" s="1"/>
      <c r="K7" s="1"/>
      <c r="L7" s="1"/>
      <c r="M7" s="1"/>
      <c r="N7" s="1"/>
      <c r="O7" s="1"/>
      <c r="P7" s="1"/>
      <c r="Q7" s="1"/>
      <c r="R7" s="1"/>
      <c r="S7" s="1"/>
    </row>
    <row r="8" spans="1:19" ht="48.75" customHeight="1" x14ac:dyDescent="0.25">
      <c r="A8" s="182"/>
      <c r="B8" s="85"/>
      <c r="C8" s="85" t="s">
        <v>5</v>
      </c>
      <c r="D8" s="183" t="s">
        <v>192</v>
      </c>
      <c r="E8" s="184" t="s">
        <v>193</v>
      </c>
      <c r="F8" s="184" t="s">
        <v>194</v>
      </c>
      <c r="G8" s="184" t="s">
        <v>195</v>
      </c>
      <c r="H8" s="184" t="s">
        <v>196</v>
      </c>
      <c r="I8" s="184" t="s">
        <v>197</v>
      </c>
      <c r="J8" s="184" t="s">
        <v>198</v>
      </c>
      <c r="K8" s="184" t="s">
        <v>199</v>
      </c>
      <c r="L8" s="184" t="s">
        <v>200</v>
      </c>
      <c r="M8" s="184" t="s">
        <v>201</v>
      </c>
      <c r="N8" s="184" t="s">
        <v>202</v>
      </c>
      <c r="O8" s="184" t="s">
        <v>203</v>
      </c>
      <c r="P8" s="185" t="s">
        <v>79</v>
      </c>
      <c r="Q8" s="1"/>
      <c r="R8" s="1"/>
      <c r="S8" s="1"/>
    </row>
    <row r="9" spans="1:19" ht="18" customHeight="1" x14ac:dyDescent="0.25">
      <c r="A9" s="186"/>
      <c r="B9" s="187"/>
      <c r="C9" s="187">
        <v>0</v>
      </c>
      <c r="D9" s="398"/>
      <c r="E9" s="356"/>
      <c r="F9" s="356"/>
      <c r="G9" s="356"/>
      <c r="H9" s="356"/>
      <c r="I9" s="356"/>
      <c r="J9" s="356"/>
      <c r="K9" s="356"/>
      <c r="L9" s="356"/>
      <c r="M9" s="356"/>
      <c r="N9" s="356"/>
      <c r="O9" s="356"/>
      <c r="P9" s="188">
        <f>'8. GASTO ADMON'!E85</f>
        <v>0</v>
      </c>
      <c r="Q9" s="1"/>
      <c r="R9" s="1"/>
      <c r="S9" s="1"/>
    </row>
    <row r="10" spans="1:19" ht="12.75" customHeight="1" x14ac:dyDescent="0.25">
      <c r="A10" s="186">
        <v>1</v>
      </c>
      <c r="B10" s="189"/>
      <c r="C10" s="189" t="s">
        <v>204</v>
      </c>
      <c r="D10" s="190"/>
      <c r="E10" s="191"/>
      <c r="F10" s="191"/>
      <c r="G10" s="191"/>
      <c r="H10" s="191"/>
      <c r="I10" s="191"/>
      <c r="J10" s="191"/>
      <c r="K10" s="191"/>
      <c r="L10" s="191"/>
      <c r="M10" s="192"/>
      <c r="N10" s="192"/>
      <c r="O10" s="193"/>
      <c r="P10" s="95">
        <f t="shared" ref="P10:P16" si="0">SUM(D10:O10)</f>
        <v>0</v>
      </c>
      <c r="Q10" s="1"/>
      <c r="R10" s="1"/>
      <c r="S10" s="1"/>
    </row>
    <row r="11" spans="1:19" ht="12.75" customHeight="1" x14ac:dyDescent="0.25">
      <c r="A11" s="186">
        <v>2</v>
      </c>
      <c r="B11" s="189"/>
      <c r="C11" s="189" t="s">
        <v>105</v>
      </c>
      <c r="D11" s="193"/>
      <c r="E11" s="93"/>
      <c r="F11" s="93"/>
      <c r="G11" s="93"/>
      <c r="H11" s="93"/>
      <c r="I11" s="93"/>
      <c r="J11" s="93"/>
      <c r="K11" s="93"/>
      <c r="L11" s="194"/>
      <c r="M11" s="195"/>
      <c r="N11" s="196"/>
      <c r="O11" s="196"/>
      <c r="P11" s="197">
        <f t="shared" si="0"/>
        <v>0</v>
      </c>
      <c r="Q11" s="1"/>
      <c r="R11" s="1"/>
      <c r="S11" s="1"/>
    </row>
    <row r="12" spans="1:19" ht="12.75" customHeight="1" x14ac:dyDescent="0.25">
      <c r="A12" s="186"/>
      <c r="B12" s="198"/>
      <c r="C12" s="198" t="s">
        <v>106</v>
      </c>
      <c r="D12" s="199">
        <f t="shared" ref="D12:O12" si="1">D10*D11</f>
        <v>0</v>
      </c>
      <c r="E12" s="48">
        <f t="shared" si="1"/>
        <v>0</v>
      </c>
      <c r="F12" s="48">
        <f t="shared" si="1"/>
        <v>0</v>
      </c>
      <c r="G12" s="48">
        <f t="shared" si="1"/>
        <v>0</v>
      </c>
      <c r="H12" s="48">
        <f t="shared" si="1"/>
        <v>0</v>
      </c>
      <c r="I12" s="48">
        <f t="shared" si="1"/>
        <v>0</v>
      </c>
      <c r="J12" s="48">
        <f t="shared" si="1"/>
        <v>0</v>
      </c>
      <c r="K12" s="48">
        <f t="shared" si="1"/>
        <v>0</v>
      </c>
      <c r="L12" s="48">
        <f t="shared" si="1"/>
        <v>0</v>
      </c>
      <c r="M12" s="48">
        <f t="shared" si="1"/>
        <v>0</v>
      </c>
      <c r="N12" s="48">
        <f t="shared" si="1"/>
        <v>0</v>
      </c>
      <c r="O12" s="48">
        <f t="shared" si="1"/>
        <v>0</v>
      </c>
      <c r="P12" s="48">
        <f t="shared" si="0"/>
        <v>0</v>
      </c>
      <c r="Q12" s="1"/>
      <c r="R12" s="1"/>
      <c r="S12" s="1"/>
    </row>
    <row r="13" spans="1:19" ht="12.75" customHeight="1" x14ac:dyDescent="0.25">
      <c r="A13" s="186">
        <v>1</v>
      </c>
      <c r="B13" s="189"/>
      <c r="C13" s="189" t="s">
        <v>204</v>
      </c>
      <c r="D13" s="193"/>
      <c r="E13" s="93"/>
      <c r="F13" s="191"/>
      <c r="G13" s="191"/>
      <c r="H13" s="93"/>
      <c r="I13" s="93"/>
      <c r="J13" s="93"/>
      <c r="K13" s="93"/>
      <c r="L13" s="93"/>
      <c r="M13" s="93"/>
      <c r="N13" s="93"/>
      <c r="O13" s="93"/>
      <c r="P13" s="95">
        <f t="shared" si="0"/>
        <v>0</v>
      </c>
      <c r="Q13" s="1"/>
      <c r="R13" s="1"/>
      <c r="S13" s="1"/>
    </row>
    <row r="14" spans="1:19" ht="12.75" customHeight="1" x14ac:dyDescent="0.25">
      <c r="A14" s="186">
        <v>2</v>
      </c>
      <c r="B14" s="189"/>
      <c r="C14" s="189" t="s">
        <v>105</v>
      </c>
      <c r="D14" s="200"/>
      <c r="E14" s="96"/>
      <c r="F14" s="96"/>
      <c r="G14" s="96"/>
      <c r="H14" s="96"/>
      <c r="I14" s="96"/>
      <c r="J14" s="96"/>
      <c r="K14" s="96"/>
      <c r="L14" s="96"/>
      <c r="M14" s="96"/>
      <c r="N14" s="96"/>
      <c r="O14" s="96"/>
      <c r="P14" s="98">
        <f t="shared" si="0"/>
        <v>0</v>
      </c>
      <c r="Q14" s="1"/>
      <c r="R14" s="1"/>
      <c r="S14" s="1"/>
    </row>
    <row r="15" spans="1:19" ht="12.75" customHeight="1" x14ac:dyDescent="0.25">
      <c r="A15" s="186"/>
      <c r="B15" s="198"/>
      <c r="C15" s="198" t="s">
        <v>109</v>
      </c>
      <c r="D15" s="201">
        <v>0</v>
      </c>
      <c r="E15" s="202">
        <f t="shared" ref="E15:L15" si="2">E13*E14</f>
        <v>0</v>
      </c>
      <c r="F15" s="202">
        <f t="shared" si="2"/>
        <v>0</v>
      </c>
      <c r="G15" s="202">
        <f t="shared" si="2"/>
        <v>0</v>
      </c>
      <c r="H15" s="202">
        <f t="shared" si="2"/>
        <v>0</v>
      </c>
      <c r="I15" s="202">
        <f t="shared" si="2"/>
        <v>0</v>
      </c>
      <c r="J15" s="202">
        <f t="shared" si="2"/>
        <v>0</v>
      </c>
      <c r="K15" s="202">
        <f t="shared" si="2"/>
        <v>0</v>
      </c>
      <c r="L15" s="202">
        <f t="shared" si="2"/>
        <v>0</v>
      </c>
      <c r="M15" s="202"/>
      <c r="N15" s="202"/>
      <c r="O15" s="202">
        <f>O13*O14</f>
        <v>0</v>
      </c>
      <c r="P15" s="203">
        <f t="shared" si="0"/>
        <v>0</v>
      </c>
      <c r="Q15" s="1"/>
      <c r="R15" s="1"/>
      <c r="S15" s="1"/>
    </row>
    <row r="16" spans="1:19" ht="12.75" customHeight="1" x14ac:dyDescent="0.25">
      <c r="A16" s="186"/>
      <c r="B16" s="204"/>
      <c r="C16" s="204" t="s">
        <v>110</v>
      </c>
      <c r="D16" s="205">
        <f t="shared" ref="D16:O16" si="3">+D15+D12</f>
        <v>0</v>
      </c>
      <c r="E16" s="206">
        <f t="shared" si="3"/>
        <v>0</v>
      </c>
      <c r="F16" s="206">
        <f t="shared" si="3"/>
        <v>0</v>
      </c>
      <c r="G16" s="206">
        <f t="shared" si="3"/>
        <v>0</v>
      </c>
      <c r="H16" s="206">
        <f t="shared" si="3"/>
        <v>0</v>
      </c>
      <c r="I16" s="206">
        <f t="shared" si="3"/>
        <v>0</v>
      </c>
      <c r="J16" s="206">
        <f t="shared" si="3"/>
        <v>0</v>
      </c>
      <c r="K16" s="206">
        <f t="shared" si="3"/>
        <v>0</v>
      </c>
      <c r="L16" s="206">
        <f t="shared" si="3"/>
        <v>0</v>
      </c>
      <c r="M16" s="206">
        <f t="shared" si="3"/>
        <v>0</v>
      </c>
      <c r="N16" s="206">
        <f t="shared" si="3"/>
        <v>0</v>
      </c>
      <c r="O16" s="206">
        <f t="shared" si="3"/>
        <v>0</v>
      </c>
      <c r="P16" s="207">
        <f t="shared" si="0"/>
        <v>0</v>
      </c>
      <c r="Q16" s="1"/>
      <c r="R16" s="1"/>
      <c r="S16" s="1"/>
    </row>
    <row r="17" spans="1:19" ht="12.75" customHeight="1" x14ac:dyDescent="0.25">
      <c r="A17" s="111"/>
      <c r="B17" s="112"/>
      <c r="C17" s="113" t="s">
        <v>111</v>
      </c>
      <c r="D17" s="399"/>
      <c r="E17" s="356"/>
      <c r="F17" s="356"/>
      <c r="G17" s="356"/>
      <c r="H17" s="356"/>
      <c r="I17" s="356"/>
      <c r="J17" s="356"/>
      <c r="K17" s="356"/>
      <c r="L17" s="356"/>
      <c r="M17" s="356"/>
      <c r="N17" s="356"/>
      <c r="O17" s="400"/>
      <c r="P17" s="208">
        <f>P16</f>
        <v>0</v>
      </c>
      <c r="Q17" s="1"/>
      <c r="R17" s="1"/>
      <c r="S17" s="1"/>
    </row>
    <row r="18" spans="1:19" ht="12.75" customHeight="1" x14ac:dyDescent="0.25">
      <c r="A18" s="1"/>
      <c r="B18" s="116"/>
      <c r="C18" s="116"/>
      <c r="D18" s="117"/>
      <c r="E18" s="117"/>
      <c r="I18" s="117"/>
      <c r="J18" s="117"/>
      <c r="K18" s="117"/>
      <c r="L18" s="117"/>
      <c r="M18" s="117"/>
      <c r="N18" s="117"/>
      <c r="O18" s="117"/>
      <c r="P18" s="117"/>
      <c r="Q18" s="1"/>
      <c r="R18" s="1"/>
      <c r="S18" s="1"/>
    </row>
    <row r="19" spans="1:19" ht="12.75" customHeight="1" x14ac:dyDescent="0.25">
      <c r="A19" s="1"/>
      <c r="B19" s="116"/>
      <c r="C19" s="116"/>
      <c r="D19" s="117"/>
      <c r="E19" s="117"/>
      <c r="F19" s="117"/>
      <c r="G19" s="117"/>
      <c r="H19" s="117"/>
      <c r="I19" s="117"/>
      <c r="J19" s="117"/>
      <c r="K19" s="117"/>
      <c r="L19" s="117"/>
      <c r="M19" s="117"/>
      <c r="N19" s="117"/>
      <c r="O19" s="117"/>
      <c r="P19" s="117"/>
      <c r="Q19" s="1"/>
      <c r="R19" s="1"/>
      <c r="S19" s="1"/>
    </row>
    <row r="20" spans="1:19" ht="38.25" customHeight="1" x14ac:dyDescent="0.25">
      <c r="A20" s="209"/>
      <c r="B20" s="210" t="s">
        <v>99</v>
      </c>
      <c r="C20" s="211" t="s">
        <v>112</v>
      </c>
      <c r="D20" s="212" t="str">
        <f t="shared" ref="D20:O20" si="4">D8</f>
        <v>Festival de la canción</v>
      </c>
      <c r="E20" s="212" t="str">
        <f t="shared" si="4"/>
        <v>Festival de pintura y fotografia</v>
      </c>
      <c r="F20" s="212" t="str">
        <f t="shared" si="4"/>
        <v>Festival de salsa, bachata y danzas urbana</v>
      </c>
      <c r="G20" s="212" t="str">
        <f t="shared" si="4"/>
        <v>Festival Danza y musica Folclorica</v>
      </c>
      <c r="H20" s="212" t="str">
        <f t="shared" si="4"/>
        <v>Festival Orquestas, Grupo fusion y rock</v>
      </c>
      <c r="I20" s="212" t="str">
        <f t="shared" si="4"/>
        <v>Festival Teatro</v>
      </c>
      <c r="J20" s="212" t="str">
        <f t="shared" si="4"/>
        <v>Festivales Vallenato</v>
      </c>
      <c r="K20" s="212" t="str">
        <f t="shared" si="4"/>
        <v>Festival Narración Oral y cuenteria</v>
      </c>
      <c r="L20" s="212" t="str">
        <f t="shared" si="4"/>
        <v xml:space="preserve">Festival Coro y ensambles </v>
      </c>
      <c r="M20" s="212" t="str">
        <f t="shared" si="4"/>
        <v>Administrativa</v>
      </c>
      <c r="N20" s="212" t="str">
        <f t="shared" si="4"/>
        <v xml:space="preserve">Festival de Bandas </v>
      </c>
      <c r="O20" s="212" t="str">
        <f t="shared" si="4"/>
        <v>Publicacion del Libro</v>
      </c>
      <c r="P20" s="58" t="s">
        <v>79</v>
      </c>
      <c r="Q20" s="1"/>
      <c r="R20" s="1"/>
      <c r="S20" s="1"/>
    </row>
    <row r="21" spans="1:19" ht="12.75" customHeight="1" x14ac:dyDescent="0.25">
      <c r="A21" s="25">
        <v>1</v>
      </c>
      <c r="B21" s="213"/>
      <c r="C21" s="213" t="s">
        <v>113</v>
      </c>
      <c r="D21" s="214">
        <f t="shared" ref="D21:M21" si="5">D12*0.02</f>
        <v>0</v>
      </c>
      <c r="E21" s="214">
        <f t="shared" si="5"/>
        <v>0</v>
      </c>
      <c r="F21" s="214">
        <f t="shared" si="5"/>
        <v>0</v>
      </c>
      <c r="G21" s="214">
        <f t="shared" si="5"/>
        <v>0</v>
      </c>
      <c r="H21" s="214">
        <f t="shared" si="5"/>
        <v>0</v>
      </c>
      <c r="I21" s="214">
        <f t="shared" si="5"/>
        <v>0</v>
      </c>
      <c r="J21" s="214">
        <f t="shared" si="5"/>
        <v>0</v>
      </c>
      <c r="K21" s="214">
        <f t="shared" si="5"/>
        <v>0</v>
      </c>
      <c r="L21" s="214">
        <f t="shared" si="5"/>
        <v>0</v>
      </c>
      <c r="M21" s="214">
        <f t="shared" si="5"/>
        <v>0</v>
      </c>
      <c r="N21" s="214"/>
      <c r="O21" s="214">
        <f t="shared" ref="O21:P21" si="6">O12*0.02</f>
        <v>0</v>
      </c>
      <c r="P21" s="215">
        <f t="shared" si="6"/>
        <v>0</v>
      </c>
      <c r="Q21" s="1"/>
      <c r="R21" s="1"/>
      <c r="S21" s="1"/>
    </row>
    <row r="22" spans="1:19" ht="38.25" customHeight="1" x14ac:dyDescent="0.25">
      <c r="A22" s="25">
        <v>2</v>
      </c>
      <c r="B22" s="125" t="s">
        <v>114</v>
      </c>
      <c r="C22" s="180" t="s">
        <v>115</v>
      </c>
      <c r="D22" s="216"/>
      <c r="E22" s="216"/>
      <c r="F22" s="216"/>
      <c r="G22" s="216"/>
      <c r="H22" s="216"/>
      <c r="I22" s="216"/>
      <c r="J22" s="216"/>
      <c r="K22" s="216"/>
      <c r="L22" s="216"/>
      <c r="M22" s="216"/>
      <c r="N22" s="216"/>
      <c r="O22" s="216"/>
      <c r="P22" s="214">
        <f>SUM(D22:O22)</f>
        <v>0</v>
      </c>
      <c r="Q22" s="1"/>
      <c r="R22" s="1"/>
      <c r="S22" s="1"/>
    </row>
    <row r="23" spans="1:19" ht="18" customHeight="1" x14ac:dyDescent="0.25">
      <c r="A23" s="25">
        <v>3</v>
      </c>
      <c r="B23" s="130" t="s">
        <v>116</v>
      </c>
      <c r="C23" s="180" t="s">
        <v>117</v>
      </c>
      <c r="D23" s="216"/>
      <c r="E23" s="216"/>
      <c r="F23" s="216"/>
      <c r="G23" s="216"/>
      <c r="H23" s="216"/>
      <c r="I23" s="216"/>
      <c r="J23" s="217"/>
      <c r="K23" s="132"/>
      <c r="L23" s="132"/>
      <c r="M23" s="132"/>
      <c r="N23" s="132"/>
      <c r="O23" s="132"/>
      <c r="P23" s="214"/>
      <c r="Q23" s="1"/>
      <c r="R23" s="1"/>
      <c r="S23" s="1"/>
    </row>
    <row r="24" spans="1:19" ht="18" customHeight="1" x14ac:dyDescent="0.25">
      <c r="A24" s="25">
        <v>4</v>
      </c>
      <c r="B24" s="130" t="s">
        <v>120</v>
      </c>
      <c r="C24" s="180" t="s">
        <v>121</v>
      </c>
      <c r="D24" s="216"/>
      <c r="E24" s="216"/>
      <c r="F24" s="216"/>
      <c r="G24" s="216"/>
      <c r="H24" s="216"/>
      <c r="I24" s="216"/>
      <c r="J24" s="217"/>
      <c r="K24" s="132"/>
      <c r="L24" s="132"/>
      <c r="M24" s="132"/>
      <c r="N24" s="132"/>
      <c r="O24" s="132"/>
      <c r="P24" s="214">
        <f t="shared" ref="P24:P41" si="7">SUM(D24:O24)</f>
        <v>0</v>
      </c>
      <c r="Q24" s="1"/>
      <c r="R24" s="1"/>
      <c r="S24" s="1"/>
    </row>
    <row r="25" spans="1:19" ht="12.75" customHeight="1" x14ac:dyDescent="0.25">
      <c r="A25" s="25">
        <v>5</v>
      </c>
      <c r="B25" s="130" t="s">
        <v>122</v>
      </c>
      <c r="C25" s="180" t="s">
        <v>123</v>
      </c>
      <c r="D25" s="216"/>
      <c r="E25" s="216"/>
      <c r="F25" s="216"/>
      <c r="G25" s="216"/>
      <c r="H25" s="216"/>
      <c r="I25" s="216"/>
      <c r="J25" s="217"/>
      <c r="K25" s="132"/>
      <c r="L25" s="132"/>
      <c r="M25" s="132"/>
      <c r="N25" s="132"/>
      <c r="O25" s="132"/>
      <c r="P25" s="214">
        <f t="shared" si="7"/>
        <v>0</v>
      </c>
      <c r="Q25" s="1"/>
      <c r="R25" s="1"/>
      <c r="S25" s="1"/>
    </row>
    <row r="26" spans="1:19" ht="15" customHeight="1" x14ac:dyDescent="0.25">
      <c r="A26" s="25">
        <v>6</v>
      </c>
      <c r="B26" s="130" t="s">
        <v>124</v>
      </c>
      <c r="C26" s="180" t="s">
        <v>125</v>
      </c>
      <c r="D26" s="216"/>
      <c r="E26" s="216"/>
      <c r="F26" s="216"/>
      <c r="G26" s="216"/>
      <c r="H26" s="216"/>
      <c r="I26" s="216"/>
      <c r="J26" s="216"/>
      <c r="K26" s="132"/>
      <c r="L26" s="216"/>
      <c r="M26" s="132"/>
      <c r="N26" s="132"/>
      <c r="O26" s="132"/>
      <c r="P26" s="214">
        <f t="shared" si="7"/>
        <v>0</v>
      </c>
      <c r="Q26" s="1"/>
      <c r="R26" s="1"/>
      <c r="S26" s="1"/>
    </row>
    <row r="27" spans="1:19" ht="12.75" customHeight="1" x14ac:dyDescent="0.25">
      <c r="A27" s="25">
        <v>7</v>
      </c>
      <c r="B27" s="130" t="s">
        <v>126</v>
      </c>
      <c r="C27" s="180" t="s">
        <v>127</v>
      </c>
      <c r="D27" s="216"/>
      <c r="E27" s="216"/>
      <c r="F27" s="216"/>
      <c r="G27" s="216"/>
      <c r="H27" s="216"/>
      <c r="I27" s="216"/>
      <c r="J27" s="217"/>
      <c r="K27" s="132"/>
      <c r="L27" s="132"/>
      <c r="M27" s="132"/>
      <c r="N27" s="132"/>
      <c r="O27" s="132"/>
      <c r="P27" s="214">
        <f t="shared" si="7"/>
        <v>0</v>
      </c>
      <c r="Q27" s="1"/>
      <c r="R27" s="1"/>
      <c r="S27" s="1"/>
    </row>
    <row r="28" spans="1:19" ht="12.75" customHeight="1" x14ac:dyDescent="0.25">
      <c r="A28" s="25">
        <v>8</v>
      </c>
      <c r="B28" s="130" t="s">
        <v>128</v>
      </c>
      <c r="C28" s="180" t="s">
        <v>129</v>
      </c>
      <c r="D28" s="216"/>
      <c r="E28" s="216"/>
      <c r="F28" s="216"/>
      <c r="G28" s="216"/>
      <c r="H28" s="216"/>
      <c r="I28" s="216"/>
      <c r="J28" s="217"/>
      <c r="K28" s="132"/>
      <c r="L28" s="132"/>
      <c r="M28" s="132"/>
      <c r="N28" s="132"/>
      <c r="O28" s="132"/>
      <c r="P28" s="214">
        <f t="shared" si="7"/>
        <v>0</v>
      </c>
      <c r="Q28" s="1"/>
      <c r="R28" s="1"/>
      <c r="S28" s="1"/>
    </row>
    <row r="29" spans="1:19" ht="12.75" customHeight="1" x14ac:dyDescent="0.25">
      <c r="A29" s="25">
        <v>9</v>
      </c>
      <c r="B29" s="130" t="s">
        <v>130</v>
      </c>
      <c r="C29" s="180" t="s">
        <v>131</v>
      </c>
      <c r="D29" s="216"/>
      <c r="E29" s="216"/>
      <c r="F29" s="216"/>
      <c r="G29" s="216"/>
      <c r="H29" s="216"/>
      <c r="I29" s="216"/>
      <c r="J29" s="217"/>
      <c r="K29" s="132"/>
      <c r="L29" s="132"/>
      <c r="M29" s="132"/>
      <c r="N29" s="132"/>
      <c r="O29" s="132"/>
      <c r="P29" s="214">
        <f t="shared" si="7"/>
        <v>0</v>
      </c>
      <c r="Q29" s="1"/>
      <c r="R29" s="1"/>
      <c r="S29" s="1"/>
    </row>
    <row r="30" spans="1:19" ht="12.75" customHeight="1" x14ac:dyDescent="0.25">
      <c r="A30" s="25">
        <v>10</v>
      </c>
      <c r="B30" s="130" t="s">
        <v>132</v>
      </c>
      <c r="C30" s="180" t="s">
        <v>205</v>
      </c>
      <c r="D30" s="216"/>
      <c r="E30" s="216"/>
      <c r="F30" s="216"/>
      <c r="G30" s="216"/>
      <c r="H30" s="216"/>
      <c r="I30" s="216"/>
      <c r="J30" s="217"/>
      <c r="K30" s="132"/>
      <c r="L30" s="132"/>
      <c r="M30" s="132"/>
      <c r="N30" s="132"/>
      <c r="O30" s="132"/>
      <c r="P30" s="214">
        <f t="shared" si="7"/>
        <v>0</v>
      </c>
      <c r="Q30" s="1"/>
      <c r="R30" s="1"/>
      <c r="S30" s="1"/>
    </row>
    <row r="31" spans="1:19" ht="12.75" customHeight="1" x14ac:dyDescent="0.25">
      <c r="A31" s="25">
        <v>11</v>
      </c>
      <c r="B31" s="130" t="s">
        <v>134</v>
      </c>
      <c r="C31" s="180" t="s">
        <v>135</v>
      </c>
      <c r="D31" s="216"/>
      <c r="E31" s="216"/>
      <c r="F31" s="216"/>
      <c r="G31" s="216"/>
      <c r="H31" s="216"/>
      <c r="I31" s="216"/>
      <c r="J31" s="132"/>
      <c r="K31" s="132"/>
      <c r="L31" s="132"/>
      <c r="M31" s="132"/>
      <c r="N31" s="132"/>
      <c r="O31" s="132"/>
      <c r="P31" s="214">
        <f t="shared" si="7"/>
        <v>0</v>
      </c>
      <c r="Q31" s="1"/>
      <c r="R31" s="1"/>
      <c r="S31" s="1"/>
    </row>
    <row r="32" spans="1:19" ht="12.75" customHeight="1" x14ac:dyDescent="0.25">
      <c r="A32" s="25">
        <v>12</v>
      </c>
      <c r="B32" s="130" t="s">
        <v>136</v>
      </c>
      <c r="C32" s="180" t="s">
        <v>137</v>
      </c>
      <c r="D32" s="216"/>
      <c r="E32" s="216"/>
      <c r="F32" s="216"/>
      <c r="G32" s="216"/>
      <c r="H32" s="216"/>
      <c r="I32" s="216"/>
      <c r="J32" s="217"/>
      <c r="K32" s="132"/>
      <c r="L32" s="132"/>
      <c r="M32" s="132"/>
      <c r="N32" s="132"/>
      <c r="O32" s="132"/>
      <c r="P32" s="214">
        <f t="shared" si="7"/>
        <v>0</v>
      </c>
      <c r="Q32" s="1"/>
      <c r="R32" s="1"/>
      <c r="S32" s="1"/>
    </row>
    <row r="33" spans="1:19" ht="12.75" customHeight="1" x14ac:dyDescent="0.25">
      <c r="A33" s="25">
        <v>13</v>
      </c>
      <c r="B33" s="130" t="s">
        <v>138</v>
      </c>
      <c r="C33" s="180" t="s">
        <v>139</v>
      </c>
      <c r="D33" s="216"/>
      <c r="E33" s="216"/>
      <c r="F33" s="216"/>
      <c r="G33" s="216"/>
      <c r="H33" s="216"/>
      <c r="I33" s="216"/>
      <c r="J33" s="132"/>
      <c r="K33" s="132"/>
      <c r="L33" s="132"/>
      <c r="M33" s="132"/>
      <c r="N33" s="132"/>
      <c r="O33" s="132"/>
      <c r="P33" s="214">
        <f t="shared" si="7"/>
        <v>0</v>
      </c>
      <c r="Q33" s="1"/>
      <c r="R33" s="1"/>
      <c r="S33" s="1"/>
    </row>
    <row r="34" spans="1:19" ht="12.75" customHeight="1" x14ac:dyDescent="0.25">
      <c r="A34" s="25">
        <v>14</v>
      </c>
      <c r="B34" s="130" t="s">
        <v>140</v>
      </c>
      <c r="C34" s="180" t="s">
        <v>141</v>
      </c>
      <c r="D34" s="216"/>
      <c r="E34" s="216"/>
      <c r="F34" s="216"/>
      <c r="G34" s="216"/>
      <c r="H34" s="216"/>
      <c r="I34" s="216"/>
      <c r="J34" s="132"/>
      <c r="K34" s="132"/>
      <c r="L34" s="132"/>
      <c r="M34" s="132"/>
      <c r="N34" s="132"/>
      <c r="O34" s="132"/>
      <c r="P34" s="214">
        <f t="shared" si="7"/>
        <v>0</v>
      </c>
      <c r="Q34" s="1"/>
      <c r="R34" s="1"/>
      <c r="S34" s="1"/>
    </row>
    <row r="35" spans="1:19" ht="12.75" customHeight="1" x14ac:dyDescent="0.25">
      <c r="A35" s="25">
        <v>15</v>
      </c>
      <c r="B35" s="133" t="s">
        <v>142</v>
      </c>
      <c r="C35" s="180" t="s">
        <v>143</v>
      </c>
      <c r="D35" s="216"/>
      <c r="E35" s="216"/>
      <c r="F35" s="216"/>
      <c r="G35" s="216"/>
      <c r="H35" s="216"/>
      <c r="I35" s="216"/>
      <c r="J35" s="132"/>
      <c r="K35" s="132"/>
      <c r="L35" s="132"/>
      <c r="M35" s="132"/>
      <c r="N35" s="132"/>
      <c r="O35" s="132"/>
      <c r="P35" s="214">
        <f t="shared" si="7"/>
        <v>0</v>
      </c>
      <c r="Q35" s="1"/>
      <c r="R35" s="1"/>
      <c r="S35" s="1"/>
    </row>
    <row r="36" spans="1:19" ht="12.75" customHeight="1" x14ac:dyDescent="0.25">
      <c r="A36" s="25">
        <v>16</v>
      </c>
      <c r="B36" s="135" t="s">
        <v>144</v>
      </c>
      <c r="C36" s="180" t="s">
        <v>145</v>
      </c>
      <c r="D36" s="216"/>
      <c r="E36" s="216"/>
      <c r="F36" s="216"/>
      <c r="G36" s="216"/>
      <c r="H36" s="216"/>
      <c r="I36" s="216"/>
      <c r="J36" s="132"/>
      <c r="K36" s="132"/>
      <c r="L36" s="132"/>
      <c r="M36" s="132"/>
      <c r="N36" s="132"/>
      <c r="O36" s="132"/>
      <c r="P36" s="214">
        <f t="shared" si="7"/>
        <v>0</v>
      </c>
      <c r="Q36" s="1"/>
      <c r="R36" s="1"/>
      <c r="S36" s="1"/>
    </row>
    <row r="37" spans="1:19" ht="27.75" customHeight="1" x14ac:dyDescent="0.25">
      <c r="A37" s="25">
        <v>17</v>
      </c>
      <c r="B37" s="135" t="s">
        <v>146</v>
      </c>
      <c r="C37" s="180" t="s">
        <v>206</v>
      </c>
      <c r="D37" s="216"/>
      <c r="E37" s="216"/>
      <c r="F37" s="216"/>
      <c r="G37" s="216"/>
      <c r="H37" s="216"/>
      <c r="I37" s="216"/>
      <c r="J37" s="132"/>
      <c r="K37" s="132"/>
      <c r="L37" s="132"/>
      <c r="M37" s="132"/>
      <c r="N37" s="132"/>
      <c r="O37" s="132"/>
      <c r="P37" s="214">
        <f t="shared" si="7"/>
        <v>0</v>
      </c>
      <c r="Q37" s="1"/>
      <c r="R37" s="1"/>
      <c r="S37" s="1"/>
    </row>
    <row r="38" spans="1:19" ht="15" customHeight="1" x14ac:dyDescent="0.25">
      <c r="A38" s="25">
        <v>18</v>
      </c>
      <c r="B38" s="135" t="s">
        <v>148</v>
      </c>
      <c r="C38" s="180" t="s">
        <v>149</v>
      </c>
      <c r="D38" s="216"/>
      <c r="E38" s="216"/>
      <c r="F38" s="216"/>
      <c r="G38" s="216"/>
      <c r="H38" s="216"/>
      <c r="I38" s="216"/>
      <c r="J38" s="132"/>
      <c r="K38" s="132"/>
      <c r="L38" s="132"/>
      <c r="M38" s="132"/>
      <c r="N38" s="132"/>
      <c r="O38" s="132"/>
      <c r="P38" s="214">
        <f t="shared" si="7"/>
        <v>0</v>
      </c>
      <c r="Q38" s="1"/>
      <c r="R38" s="1"/>
      <c r="S38" s="1"/>
    </row>
    <row r="39" spans="1:19" ht="12.75" customHeight="1" x14ac:dyDescent="0.25">
      <c r="A39" s="25">
        <v>19</v>
      </c>
      <c r="B39" s="138" t="s">
        <v>150</v>
      </c>
      <c r="C39" s="218" t="s">
        <v>151</v>
      </c>
      <c r="D39" s="216"/>
      <c r="E39" s="216"/>
      <c r="F39" s="216"/>
      <c r="G39" s="216"/>
      <c r="H39" s="216"/>
      <c r="I39" s="216"/>
      <c r="J39" s="132"/>
      <c r="K39" s="132"/>
      <c r="L39" s="132"/>
      <c r="M39" s="132"/>
      <c r="N39" s="132"/>
      <c r="O39" s="132"/>
      <c r="P39" s="214">
        <f t="shared" si="7"/>
        <v>0</v>
      </c>
      <c r="Q39" s="1"/>
      <c r="R39" s="1"/>
      <c r="S39" s="1"/>
    </row>
    <row r="40" spans="1:19" ht="12.75" customHeight="1" x14ac:dyDescent="0.25">
      <c r="A40" s="25">
        <v>20</v>
      </c>
      <c r="B40" s="138" t="s">
        <v>152</v>
      </c>
      <c r="C40" s="218" t="s">
        <v>153</v>
      </c>
      <c r="D40" s="216"/>
      <c r="E40" s="216"/>
      <c r="F40" s="216"/>
      <c r="G40" s="216"/>
      <c r="H40" s="216"/>
      <c r="I40" s="216"/>
      <c r="J40" s="132"/>
      <c r="K40" s="132"/>
      <c r="L40" s="132"/>
      <c r="M40" s="132"/>
      <c r="N40" s="132"/>
      <c r="O40" s="132"/>
      <c r="P40" s="214">
        <f t="shared" si="7"/>
        <v>0</v>
      </c>
      <c r="Q40" s="1"/>
      <c r="R40" s="1"/>
      <c r="S40" s="1"/>
    </row>
    <row r="41" spans="1:19" ht="12.75" customHeight="1" x14ac:dyDescent="0.25">
      <c r="A41" s="25">
        <v>21</v>
      </c>
      <c r="B41" s="138" t="s">
        <v>152</v>
      </c>
      <c r="C41" s="218" t="s">
        <v>207</v>
      </c>
      <c r="D41" s="216"/>
      <c r="E41" s="132"/>
      <c r="F41" s="132"/>
      <c r="G41" s="132"/>
      <c r="H41" s="132"/>
      <c r="I41" s="132"/>
      <c r="J41" s="132"/>
      <c r="K41" s="132"/>
      <c r="L41" s="132"/>
      <c r="M41" s="132"/>
      <c r="N41" s="132"/>
      <c r="O41" s="132"/>
      <c r="P41" s="214">
        <f t="shared" si="7"/>
        <v>0</v>
      </c>
      <c r="Q41" s="1"/>
      <c r="R41" s="1"/>
      <c r="S41" s="1"/>
    </row>
    <row r="42" spans="1:19" ht="12.75" customHeight="1" x14ac:dyDescent="0.25">
      <c r="A42" s="219"/>
      <c r="B42" s="220"/>
      <c r="C42" s="221" t="s">
        <v>208</v>
      </c>
      <c r="D42" s="222">
        <f t="shared" ref="D42:P42" si="8">SUM(D21:D41)</f>
        <v>0</v>
      </c>
      <c r="E42" s="223">
        <f t="shared" si="8"/>
        <v>0</v>
      </c>
      <c r="F42" s="223">
        <f t="shared" si="8"/>
        <v>0</v>
      </c>
      <c r="G42" s="223">
        <f t="shared" si="8"/>
        <v>0</v>
      </c>
      <c r="H42" s="223">
        <f t="shared" si="8"/>
        <v>0</v>
      </c>
      <c r="I42" s="223">
        <f t="shared" si="8"/>
        <v>0</v>
      </c>
      <c r="J42" s="223">
        <f t="shared" si="8"/>
        <v>0</v>
      </c>
      <c r="K42" s="223">
        <f t="shared" si="8"/>
        <v>0</v>
      </c>
      <c r="L42" s="223">
        <f t="shared" si="8"/>
        <v>0</v>
      </c>
      <c r="M42" s="223">
        <f t="shared" si="8"/>
        <v>0</v>
      </c>
      <c r="N42" s="223">
        <f t="shared" si="8"/>
        <v>0</v>
      </c>
      <c r="O42" s="223">
        <f t="shared" si="8"/>
        <v>0</v>
      </c>
      <c r="P42" s="224">
        <f t="shared" si="8"/>
        <v>0</v>
      </c>
      <c r="Q42" s="1"/>
      <c r="R42" s="1"/>
      <c r="S42" s="1"/>
    </row>
    <row r="43" spans="1:19" ht="12.75" customHeight="1" x14ac:dyDescent="0.25">
      <c r="A43" s="1"/>
      <c r="B43" s="1"/>
      <c r="C43" s="1"/>
      <c r="D43" s="1"/>
      <c r="E43" s="1"/>
      <c r="F43" s="1"/>
      <c r="G43" s="1"/>
      <c r="H43" s="1"/>
      <c r="I43" s="1"/>
      <c r="J43" s="1"/>
      <c r="K43" s="1"/>
      <c r="L43" s="1"/>
      <c r="M43" s="1"/>
      <c r="N43" s="1"/>
      <c r="O43" s="1"/>
      <c r="P43" s="1"/>
      <c r="Q43" s="1"/>
      <c r="R43" s="1"/>
      <c r="S43" s="1"/>
    </row>
    <row r="44" spans="1:19" ht="12.75" customHeight="1" x14ac:dyDescent="0.25">
      <c r="A44" s="1"/>
      <c r="B44" s="148"/>
      <c r="C44" s="144" t="s">
        <v>156</v>
      </c>
      <c r="D44" s="225">
        <f t="shared" ref="D44:P44" si="9">D16-D42</f>
        <v>0</v>
      </c>
      <c r="E44" s="225">
        <f t="shared" si="9"/>
        <v>0</v>
      </c>
      <c r="F44" s="225">
        <f t="shared" si="9"/>
        <v>0</v>
      </c>
      <c r="G44" s="225">
        <f t="shared" si="9"/>
        <v>0</v>
      </c>
      <c r="H44" s="225">
        <f t="shared" si="9"/>
        <v>0</v>
      </c>
      <c r="I44" s="225">
        <f t="shared" si="9"/>
        <v>0</v>
      </c>
      <c r="J44" s="225">
        <f t="shared" si="9"/>
        <v>0</v>
      </c>
      <c r="K44" s="225">
        <f t="shared" si="9"/>
        <v>0</v>
      </c>
      <c r="L44" s="225">
        <f t="shared" si="9"/>
        <v>0</v>
      </c>
      <c r="M44" s="225">
        <f t="shared" si="9"/>
        <v>0</v>
      </c>
      <c r="N44" s="225">
        <f t="shared" si="9"/>
        <v>0</v>
      </c>
      <c r="O44" s="225">
        <f t="shared" si="9"/>
        <v>0</v>
      </c>
      <c r="P44" s="150">
        <f t="shared" si="9"/>
        <v>0</v>
      </c>
      <c r="Q44" s="1"/>
      <c r="R44" s="1"/>
      <c r="S44" s="1"/>
    </row>
    <row r="45" spans="1:19" ht="12.75" customHeight="1" x14ac:dyDescent="0.25">
      <c r="A45" s="1"/>
      <c r="B45" s="1"/>
      <c r="C45" s="1"/>
      <c r="D45" s="1"/>
      <c r="E45" s="1"/>
      <c r="F45" s="1"/>
      <c r="G45" s="1"/>
      <c r="H45" s="1"/>
      <c r="I45" s="1"/>
      <c r="J45" s="1"/>
      <c r="K45" s="1"/>
      <c r="L45" s="1"/>
      <c r="M45" s="1"/>
      <c r="N45" s="1"/>
      <c r="O45" s="1"/>
      <c r="P45" s="1"/>
      <c r="Q45" s="1"/>
      <c r="R45" s="1"/>
      <c r="S45" s="1"/>
    </row>
    <row r="46" spans="1:19" ht="12.75" customHeight="1" x14ac:dyDescent="0.25">
      <c r="A46" s="1"/>
      <c r="B46" s="151"/>
      <c r="C46" s="384" t="s">
        <v>157</v>
      </c>
      <c r="D46" s="385"/>
      <c r="E46" s="1"/>
      <c r="F46" s="1"/>
      <c r="G46" s="1"/>
      <c r="H46" s="1"/>
      <c r="I46" s="1"/>
      <c r="J46" s="1"/>
      <c r="K46" s="1"/>
      <c r="L46" s="1"/>
      <c r="M46" s="1"/>
      <c r="N46" s="1"/>
      <c r="O46" s="1"/>
      <c r="P46" s="1"/>
      <c r="Q46" s="1"/>
      <c r="R46" s="1"/>
      <c r="S46" s="1"/>
    </row>
    <row r="47" spans="1:19" ht="12.75" customHeight="1" x14ac:dyDescent="0.25">
      <c r="A47" s="1"/>
      <c r="B47" s="117"/>
      <c r="C47" s="386"/>
      <c r="D47" s="352"/>
      <c r="E47" s="1"/>
      <c r="F47" s="1"/>
      <c r="G47" s="1"/>
      <c r="H47" s="1"/>
      <c r="I47" s="1"/>
      <c r="J47" s="1"/>
      <c r="K47" s="1"/>
      <c r="L47" s="1"/>
      <c r="M47" s="1"/>
      <c r="N47" s="1"/>
      <c r="O47" s="1"/>
      <c r="P47" s="1"/>
      <c r="Q47" s="1"/>
      <c r="R47" s="1"/>
      <c r="S47" s="1"/>
    </row>
    <row r="48" spans="1:19" ht="12.75" customHeight="1" x14ac:dyDescent="0.25">
      <c r="A48" s="1"/>
      <c r="B48" s="1"/>
      <c r="C48" s="152" t="s">
        <v>209</v>
      </c>
      <c r="D48" s="153">
        <f>P17</f>
        <v>0</v>
      </c>
      <c r="E48" s="1"/>
      <c r="F48" s="1"/>
      <c r="G48" s="1"/>
      <c r="H48" s="1"/>
      <c r="I48" s="1"/>
      <c r="J48" s="1"/>
      <c r="K48" s="1"/>
      <c r="L48" s="1"/>
      <c r="M48" s="1"/>
      <c r="N48" s="1"/>
      <c r="O48" s="1"/>
      <c r="P48" s="1"/>
      <c r="Q48" s="1"/>
      <c r="R48" s="1"/>
      <c r="S48" s="1"/>
    </row>
    <row r="49" spans="1:19" ht="12.75" customHeight="1" x14ac:dyDescent="0.25">
      <c r="A49" s="1"/>
      <c r="B49" s="117"/>
      <c r="C49" s="387"/>
      <c r="D49" s="388"/>
      <c r="G49" s="1"/>
      <c r="H49" s="1"/>
      <c r="I49" s="1"/>
      <c r="J49" s="1"/>
      <c r="K49" s="1"/>
      <c r="L49" s="1"/>
      <c r="M49" s="1"/>
      <c r="N49" s="1"/>
      <c r="O49" s="1"/>
      <c r="P49" s="1"/>
      <c r="Q49" s="1"/>
      <c r="R49" s="1"/>
      <c r="S49" s="1"/>
    </row>
    <row r="50" spans="1:19" ht="12.75" customHeight="1" x14ac:dyDescent="0.25">
      <c r="A50" s="1"/>
      <c r="B50" s="1"/>
      <c r="C50" s="16" t="s">
        <v>210</v>
      </c>
      <c r="D50" s="226">
        <f>P42-P21</f>
        <v>0</v>
      </c>
      <c r="G50" s="1"/>
      <c r="H50" s="1"/>
      <c r="I50" s="1"/>
      <c r="J50" s="1"/>
      <c r="K50" s="1"/>
      <c r="L50" s="1"/>
      <c r="M50" s="1"/>
      <c r="N50" s="1"/>
      <c r="O50" s="1"/>
      <c r="P50" s="1"/>
      <c r="Q50" s="1"/>
      <c r="R50" s="1"/>
      <c r="S50" s="1"/>
    </row>
    <row r="51" spans="1:19" ht="12.75" customHeight="1" x14ac:dyDescent="0.25">
      <c r="A51" s="1"/>
      <c r="B51" s="1"/>
      <c r="C51" s="16" t="s">
        <v>211</v>
      </c>
      <c r="D51" s="153">
        <f>P21</f>
        <v>0</v>
      </c>
      <c r="E51" s="1"/>
      <c r="F51" s="1"/>
      <c r="G51" s="1"/>
      <c r="H51" s="1"/>
      <c r="I51" s="1"/>
      <c r="J51" s="1"/>
      <c r="K51" s="1"/>
      <c r="L51" s="1"/>
      <c r="M51" s="1"/>
      <c r="N51" s="1"/>
      <c r="O51" s="1"/>
      <c r="P51" s="1"/>
      <c r="Q51" s="1"/>
      <c r="R51" s="1"/>
      <c r="S51" s="1"/>
    </row>
    <row r="52" spans="1:19" ht="12.75" customHeight="1" x14ac:dyDescent="0.25">
      <c r="A52" s="1"/>
      <c r="B52" s="1"/>
      <c r="C52" s="227" t="s">
        <v>155</v>
      </c>
      <c r="D52" s="228">
        <f>SUM(D50:D51)</f>
        <v>0</v>
      </c>
      <c r="E52" s="1"/>
      <c r="F52" s="1"/>
      <c r="G52" s="1"/>
      <c r="H52" s="1"/>
      <c r="I52" s="1"/>
      <c r="J52" s="1"/>
      <c r="K52" s="1"/>
      <c r="L52" s="1"/>
      <c r="M52" s="1"/>
      <c r="N52" s="1"/>
      <c r="O52" s="1"/>
      <c r="P52" s="1"/>
      <c r="Q52" s="1"/>
      <c r="R52" s="1"/>
      <c r="S52" s="1"/>
    </row>
    <row r="53" spans="1:19" ht="12.75" customHeight="1" x14ac:dyDescent="0.25">
      <c r="A53" s="1"/>
      <c r="B53" s="1"/>
      <c r="C53" s="1"/>
      <c r="D53" s="1"/>
      <c r="E53" s="1"/>
      <c r="F53" s="1"/>
      <c r="G53" s="1"/>
      <c r="H53" s="1"/>
      <c r="I53" s="1"/>
      <c r="J53" s="1"/>
      <c r="K53" s="1"/>
      <c r="L53" s="1"/>
      <c r="M53" s="1"/>
      <c r="N53" s="1"/>
      <c r="O53" s="1"/>
      <c r="P53" s="1"/>
      <c r="Q53" s="1"/>
      <c r="R53" s="1"/>
      <c r="S53" s="1"/>
    </row>
    <row r="54" spans="1:19" ht="15.75" customHeight="1" x14ac:dyDescent="0.25">
      <c r="A54" s="1"/>
      <c r="B54" s="39"/>
      <c r="C54" s="39" t="s">
        <v>212</v>
      </c>
      <c r="D54" s="156">
        <f>D48-D52</f>
        <v>0</v>
      </c>
      <c r="E54" s="1"/>
      <c r="F54" s="1"/>
      <c r="G54" s="1"/>
      <c r="H54" s="1"/>
      <c r="I54" s="1"/>
      <c r="J54" s="1"/>
      <c r="K54" s="1"/>
      <c r="L54" s="1"/>
      <c r="M54" s="1"/>
      <c r="N54" s="1"/>
      <c r="O54" s="1"/>
      <c r="P54" s="1"/>
      <c r="Q54" s="1"/>
      <c r="R54" s="1"/>
      <c r="S54" s="1"/>
    </row>
    <row r="55" spans="1:19" ht="15.75" customHeight="1" x14ac:dyDescent="0.25">
      <c r="A55" s="1"/>
      <c r="B55" s="1"/>
      <c r="C55" s="1"/>
      <c r="D55" s="1"/>
      <c r="E55" s="1"/>
      <c r="F55" s="229"/>
      <c r="G55" s="1"/>
      <c r="H55" s="1"/>
      <c r="I55" s="1"/>
      <c r="J55" s="1"/>
      <c r="K55" s="1"/>
      <c r="L55" s="1"/>
      <c r="M55" s="1"/>
      <c r="N55" s="1"/>
      <c r="O55" s="1"/>
      <c r="P55" s="1"/>
      <c r="Q55" s="1"/>
      <c r="R55" s="1"/>
      <c r="S55" s="1"/>
    </row>
    <row r="56" spans="1:19" ht="15.75" customHeight="1" x14ac:dyDescent="0.25">
      <c r="A56" s="1"/>
      <c r="B56" s="1"/>
      <c r="C56" s="1"/>
      <c r="D56" s="1"/>
      <c r="E56" s="1"/>
      <c r="F56" s="229"/>
      <c r="G56" s="1"/>
      <c r="H56" s="1"/>
      <c r="I56" s="1"/>
      <c r="J56" s="1"/>
      <c r="K56" s="1"/>
      <c r="L56" s="1"/>
      <c r="M56" s="1"/>
      <c r="N56" s="1"/>
      <c r="O56" s="1"/>
      <c r="P56" s="1"/>
      <c r="Q56" s="1"/>
      <c r="R56" s="1"/>
      <c r="S56" s="1"/>
    </row>
    <row r="57" spans="1:19" ht="15.75" customHeight="1" x14ac:dyDescent="0.25">
      <c r="A57" s="1"/>
      <c r="B57" s="1"/>
      <c r="C57" s="1"/>
      <c r="D57" s="1"/>
      <c r="E57" s="1"/>
      <c r="F57" s="229"/>
      <c r="G57" s="1"/>
      <c r="H57" s="1"/>
      <c r="I57" s="1"/>
      <c r="J57" s="1"/>
      <c r="K57" s="1"/>
      <c r="L57" s="1"/>
      <c r="M57" s="1"/>
      <c r="N57" s="1"/>
      <c r="O57" s="1"/>
      <c r="P57" s="1"/>
      <c r="Q57" s="1"/>
      <c r="R57" s="1"/>
      <c r="S57" s="1"/>
    </row>
    <row r="58" spans="1:19" ht="15.75" customHeight="1" x14ac:dyDescent="0.25">
      <c r="A58" s="1"/>
      <c r="B58" s="1"/>
      <c r="C58" s="1"/>
      <c r="D58" s="1"/>
      <c r="E58" s="1"/>
      <c r="F58" s="229"/>
      <c r="G58" s="1"/>
      <c r="H58" s="1"/>
      <c r="I58" s="1"/>
      <c r="J58" s="1"/>
      <c r="K58" s="1"/>
      <c r="L58" s="1"/>
      <c r="M58" s="1"/>
      <c r="N58" s="1"/>
      <c r="O58" s="1"/>
      <c r="P58" s="1"/>
      <c r="Q58" s="1"/>
      <c r="R58" s="1"/>
      <c r="S58" s="1"/>
    </row>
    <row r="59" spans="1:19" ht="12.75" customHeight="1" x14ac:dyDescent="0.25">
      <c r="A59" s="1"/>
      <c r="B59" s="1"/>
      <c r="C59" s="1"/>
      <c r="D59" s="1"/>
      <c r="E59" s="1"/>
      <c r="F59" s="1"/>
      <c r="G59" s="1"/>
      <c r="H59" s="1"/>
      <c r="I59" s="1"/>
      <c r="J59" s="1"/>
      <c r="K59" s="1"/>
      <c r="L59" s="1"/>
      <c r="M59" s="1"/>
      <c r="N59" s="1"/>
      <c r="O59" s="1"/>
      <c r="P59" s="1"/>
      <c r="Q59" s="1"/>
      <c r="R59" s="1"/>
      <c r="S59" s="1"/>
    </row>
    <row r="60" spans="1:19" ht="12.75" customHeight="1" x14ac:dyDescent="0.25">
      <c r="A60" s="1"/>
      <c r="B60" s="1"/>
      <c r="C60" s="1"/>
      <c r="D60" s="1"/>
      <c r="E60" s="1"/>
      <c r="F60" s="1"/>
      <c r="G60" s="1"/>
      <c r="H60" s="1"/>
      <c r="I60" s="1"/>
      <c r="J60" s="1"/>
      <c r="K60" s="1"/>
      <c r="L60" s="1"/>
      <c r="M60" s="1"/>
      <c r="N60" s="1"/>
      <c r="O60" s="1"/>
      <c r="P60" s="1"/>
      <c r="Q60" s="1"/>
      <c r="R60" s="1"/>
      <c r="S60" s="1"/>
    </row>
    <row r="61" spans="1:19" ht="15.75" customHeight="1" x14ac:dyDescent="0.25">
      <c r="A61" s="1"/>
      <c r="B61" s="1"/>
      <c r="C61" s="1"/>
      <c r="D61" s="1"/>
      <c r="E61" s="1"/>
      <c r="F61" s="230"/>
      <c r="G61" s="1"/>
      <c r="H61" s="1"/>
      <c r="I61" s="1"/>
      <c r="J61" s="1"/>
      <c r="K61" s="1"/>
      <c r="L61" s="1"/>
      <c r="M61" s="1"/>
      <c r="N61" s="1"/>
      <c r="O61" s="1"/>
      <c r="P61" s="1"/>
      <c r="Q61" s="1"/>
      <c r="R61" s="1"/>
      <c r="S61" s="1"/>
    </row>
    <row r="62" spans="1:19" ht="15.75" customHeight="1" x14ac:dyDescent="0.25">
      <c r="A62" s="1"/>
      <c r="B62" s="1"/>
      <c r="C62" s="1"/>
      <c r="D62" s="1"/>
      <c r="E62" s="1"/>
      <c r="F62" s="230"/>
      <c r="G62" s="1"/>
      <c r="H62" s="1"/>
      <c r="I62" s="1"/>
      <c r="J62" s="1"/>
      <c r="K62" s="1"/>
      <c r="L62" s="1"/>
      <c r="M62" s="1"/>
      <c r="N62" s="1"/>
      <c r="O62" s="1"/>
      <c r="P62" s="1"/>
      <c r="Q62" s="1"/>
      <c r="R62" s="1"/>
      <c r="S62" s="1"/>
    </row>
    <row r="63" spans="1:19" ht="15.75" customHeight="1" x14ac:dyDescent="0.25">
      <c r="A63" s="1"/>
      <c r="B63" s="1"/>
      <c r="C63" s="1"/>
      <c r="D63" s="1"/>
      <c r="E63" s="1"/>
      <c r="F63" s="230"/>
      <c r="G63" s="1"/>
      <c r="H63" s="1"/>
      <c r="I63" s="1"/>
      <c r="J63" s="1"/>
      <c r="K63" s="1"/>
      <c r="L63" s="1"/>
      <c r="M63" s="1"/>
      <c r="N63" s="1"/>
      <c r="O63" s="1"/>
      <c r="P63" s="1"/>
      <c r="Q63" s="1"/>
      <c r="R63" s="1"/>
      <c r="S63" s="1"/>
    </row>
    <row r="64" spans="1:19" ht="15.75" customHeight="1" x14ac:dyDescent="0.25">
      <c r="A64" s="1"/>
      <c r="B64" s="1"/>
      <c r="C64" s="1"/>
      <c r="D64" s="1"/>
      <c r="E64" s="1"/>
      <c r="F64" s="230"/>
      <c r="G64" s="1"/>
      <c r="H64" s="1"/>
      <c r="I64" s="1"/>
      <c r="J64" s="1"/>
      <c r="K64" s="1"/>
      <c r="L64" s="1"/>
      <c r="M64" s="1"/>
      <c r="N64" s="1"/>
      <c r="O64" s="1"/>
      <c r="P64" s="1"/>
      <c r="Q64" s="1"/>
      <c r="R64" s="1"/>
      <c r="S64" s="1"/>
    </row>
    <row r="65" spans="1:19" ht="15.75" customHeight="1" x14ac:dyDescent="0.25">
      <c r="A65" s="1"/>
      <c r="B65" s="1"/>
      <c r="C65" s="1"/>
      <c r="D65" s="1"/>
      <c r="E65" s="1"/>
      <c r="F65" s="230"/>
      <c r="G65" s="1"/>
      <c r="H65" s="1"/>
      <c r="I65" s="1"/>
      <c r="J65" s="1"/>
      <c r="K65" s="1"/>
      <c r="L65" s="1"/>
      <c r="M65" s="1"/>
      <c r="N65" s="1"/>
      <c r="O65" s="1"/>
      <c r="P65" s="1"/>
      <c r="Q65" s="1"/>
      <c r="R65" s="1"/>
      <c r="S65" s="1"/>
    </row>
    <row r="66" spans="1:19" ht="15.75" customHeight="1" x14ac:dyDescent="0.25">
      <c r="A66" s="1"/>
      <c r="B66" s="1"/>
      <c r="C66" s="1"/>
      <c r="D66" s="1"/>
      <c r="E66" s="1"/>
      <c r="F66" s="230"/>
      <c r="G66" s="1"/>
      <c r="H66" s="1"/>
      <c r="I66" s="1"/>
      <c r="J66" s="1"/>
      <c r="K66" s="1"/>
      <c r="L66" s="1"/>
      <c r="M66" s="1"/>
      <c r="N66" s="1"/>
      <c r="O66" s="1"/>
      <c r="P66" s="1"/>
      <c r="Q66" s="1"/>
      <c r="R66" s="1"/>
      <c r="S66" s="1"/>
    </row>
    <row r="67" spans="1:19" ht="12.75" customHeight="1" x14ac:dyDescent="0.25">
      <c r="A67" s="1"/>
      <c r="B67" s="1"/>
      <c r="C67" s="1"/>
      <c r="D67" s="1"/>
      <c r="E67" s="1"/>
      <c r="F67" s="1"/>
      <c r="G67" s="1"/>
      <c r="H67" s="1"/>
      <c r="I67" s="1"/>
      <c r="J67" s="1"/>
      <c r="K67" s="1"/>
      <c r="L67" s="1"/>
      <c r="M67" s="1"/>
      <c r="N67" s="1"/>
      <c r="O67" s="1"/>
      <c r="P67" s="1"/>
      <c r="Q67" s="1"/>
      <c r="R67" s="1"/>
      <c r="S67" s="1"/>
    </row>
    <row r="68" spans="1:19" ht="12.75" customHeight="1" x14ac:dyDescent="0.25">
      <c r="A68" s="1"/>
      <c r="B68" s="1"/>
      <c r="C68" s="1"/>
      <c r="D68" s="1"/>
      <c r="E68" s="1"/>
      <c r="F68" s="1"/>
      <c r="G68" s="1"/>
      <c r="H68" s="1"/>
      <c r="I68" s="1"/>
      <c r="J68" s="1"/>
      <c r="K68" s="1"/>
      <c r="L68" s="1"/>
      <c r="M68" s="1"/>
      <c r="N68" s="1"/>
      <c r="O68" s="1"/>
      <c r="P68" s="1"/>
      <c r="Q68" s="1"/>
      <c r="R68" s="1"/>
      <c r="S68" s="1"/>
    </row>
    <row r="69" spans="1:19" ht="12.75" customHeight="1" x14ac:dyDescent="0.25">
      <c r="A69" s="1"/>
      <c r="B69" s="1"/>
      <c r="C69" s="1"/>
      <c r="D69" s="1"/>
      <c r="E69" s="1"/>
      <c r="F69" s="1"/>
      <c r="G69" s="1"/>
      <c r="H69" s="1"/>
      <c r="I69" s="1"/>
      <c r="J69" s="1"/>
      <c r="K69" s="1"/>
      <c r="L69" s="1"/>
      <c r="M69" s="1"/>
      <c r="N69" s="1"/>
      <c r="O69" s="1"/>
      <c r="P69" s="1"/>
      <c r="Q69" s="1"/>
      <c r="R69" s="1"/>
      <c r="S69" s="1"/>
    </row>
    <row r="70" spans="1:19" ht="12.75" customHeight="1" x14ac:dyDescent="0.25">
      <c r="A70" s="1"/>
      <c r="B70" s="1"/>
      <c r="C70" s="1"/>
      <c r="D70" s="1"/>
      <c r="E70" s="1"/>
      <c r="F70" s="1"/>
      <c r="G70" s="1"/>
      <c r="H70" s="1"/>
      <c r="I70" s="1"/>
      <c r="J70" s="1"/>
      <c r="K70" s="1"/>
      <c r="L70" s="1"/>
      <c r="M70" s="1"/>
      <c r="N70" s="1"/>
      <c r="O70" s="1"/>
      <c r="P70" s="1"/>
      <c r="Q70" s="1"/>
      <c r="R70" s="1"/>
      <c r="S70" s="1"/>
    </row>
    <row r="71" spans="1:19" ht="12.75" customHeight="1" x14ac:dyDescent="0.25">
      <c r="A71" s="1"/>
      <c r="B71" s="1"/>
      <c r="C71" s="1"/>
      <c r="D71" s="1"/>
      <c r="E71" s="1"/>
      <c r="F71" s="1"/>
      <c r="G71" s="1"/>
      <c r="H71" s="1"/>
      <c r="I71" s="1"/>
      <c r="J71" s="1"/>
      <c r="K71" s="1"/>
      <c r="L71" s="1"/>
      <c r="M71" s="1"/>
      <c r="N71" s="1"/>
      <c r="O71" s="1"/>
      <c r="P71" s="1"/>
      <c r="Q71" s="1"/>
      <c r="R71" s="1"/>
      <c r="S71" s="1"/>
    </row>
    <row r="72" spans="1:19" ht="12.75" customHeight="1" x14ac:dyDescent="0.25">
      <c r="A72" s="1"/>
      <c r="B72" s="1"/>
      <c r="C72" s="1"/>
      <c r="D72" s="1"/>
      <c r="E72" s="1"/>
      <c r="F72" s="1"/>
      <c r="G72" s="1"/>
      <c r="H72" s="1"/>
      <c r="I72" s="1"/>
      <c r="J72" s="1"/>
      <c r="K72" s="1"/>
      <c r="L72" s="1"/>
      <c r="M72" s="1"/>
      <c r="N72" s="1"/>
      <c r="O72" s="1"/>
      <c r="P72" s="1"/>
      <c r="Q72" s="1"/>
      <c r="R72" s="1"/>
      <c r="S72" s="1"/>
    </row>
    <row r="73" spans="1:19" ht="12.75" customHeight="1" x14ac:dyDescent="0.25">
      <c r="A73" s="1"/>
      <c r="B73" s="1"/>
      <c r="C73" s="1"/>
      <c r="D73" s="1"/>
      <c r="E73" s="1"/>
      <c r="F73" s="1"/>
      <c r="G73" s="1"/>
      <c r="H73" s="1"/>
      <c r="I73" s="1"/>
      <c r="J73" s="1"/>
      <c r="K73" s="1"/>
      <c r="L73" s="1"/>
      <c r="M73" s="1"/>
      <c r="N73" s="1"/>
      <c r="O73" s="1"/>
      <c r="P73" s="1"/>
      <c r="Q73" s="1"/>
      <c r="R73" s="1"/>
      <c r="S73" s="1"/>
    </row>
    <row r="74" spans="1:19" ht="12.75" customHeight="1" x14ac:dyDescent="0.25">
      <c r="A74" s="1"/>
      <c r="B74" s="1"/>
      <c r="C74" s="1"/>
      <c r="D74" s="1"/>
      <c r="E74" s="1"/>
      <c r="F74" s="1"/>
      <c r="G74" s="1"/>
      <c r="H74" s="1"/>
      <c r="I74" s="1"/>
      <c r="J74" s="1"/>
      <c r="K74" s="1"/>
      <c r="L74" s="1"/>
      <c r="M74" s="1"/>
      <c r="N74" s="1"/>
      <c r="O74" s="1"/>
      <c r="P74" s="1"/>
      <c r="Q74" s="1"/>
      <c r="R74" s="1"/>
      <c r="S74" s="1"/>
    </row>
    <row r="75" spans="1:19" ht="12.75" customHeight="1" x14ac:dyDescent="0.25">
      <c r="A75" s="1"/>
      <c r="B75" s="1"/>
      <c r="C75" s="1"/>
      <c r="D75" s="1"/>
      <c r="E75" s="1"/>
      <c r="F75" s="1"/>
      <c r="G75" s="1"/>
      <c r="H75" s="1"/>
      <c r="I75" s="1"/>
      <c r="J75" s="1"/>
      <c r="K75" s="1"/>
      <c r="L75" s="1"/>
      <c r="M75" s="1"/>
      <c r="N75" s="1"/>
      <c r="O75" s="1"/>
      <c r="P75" s="1"/>
      <c r="Q75" s="1"/>
      <c r="R75" s="1"/>
      <c r="S75" s="1"/>
    </row>
    <row r="76" spans="1:19" ht="12.75" customHeight="1" x14ac:dyDescent="0.25">
      <c r="A76" s="1"/>
      <c r="B76" s="1"/>
      <c r="C76" s="1"/>
      <c r="D76" s="1"/>
      <c r="E76" s="1"/>
      <c r="F76" s="1"/>
      <c r="G76" s="1"/>
      <c r="H76" s="1"/>
      <c r="I76" s="1"/>
      <c r="J76" s="1"/>
      <c r="K76" s="1"/>
      <c r="L76" s="1"/>
      <c r="M76" s="1"/>
      <c r="N76" s="1"/>
      <c r="O76" s="1"/>
      <c r="P76" s="1"/>
      <c r="Q76" s="1"/>
      <c r="R76" s="1"/>
      <c r="S76" s="1"/>
    </row>
    <row r="77" spans="1:19" ht="12.75" customHeight="1" x14ac:dyDescent="0.25">
      <c r="A77" s="1"/>
      <c r="B77" s="1"/>
      <c r="C77" s="1"/>
      <c r="D77" s="1"/>
      <c r="E77" s="1"/>
      <c r="F77" s="1"/>
      <c r="G77" s="1"/>
      <c r="H77" s="1"/>
      <c r="I77" s="1"/>
      <c r="J77" s="1"/>
      <c r="K77" s="1"/>
      <c r="L77" s="1"/>
      <c r="M77" s="1"/>
      <c r="N77" s="1"/>
      <c r="O77" s="1"/>
      <c r="P77" s="1"/>
      <c r="Q77" s="1"/>
      <c r="R77" s="1"/>
      <c r="S77" s="1"/>
    </row>
    <row r="78" spans="1:19" ht="12.75" customHeight="1" x14ac:dyDescent="0.25">
      <c r="A78" s="1"/>
      <c r="B78" s="1"/>
      <c r="C78" s="1"/>
      <c r="D78" s="1"/>
      <c r="E78" s="1"/>
      <c r="F78" s="1"/>
      <c r="G78" s="1"/>
      <c r="H78" s="1"/>
      <c r="I78" s="1"/>
      <c r="J78" s="1"/>
      <c r="K78" s="1"/>
      <c r="L78" s="1"/>
      <c r="M78" s="1"/>
      <c r="N78" s="1"/>
      <c r="O78" s="1"/>
      <c r="P78" s="1"/>
      <c r="Q78" s="1"/>
      <c r="R78" s="1"/>
      <c r="S78" s="1"/>
    </row>
    <row r="79" spans="1:19" ht="12.75" customHeight="1" x14ac:dyDescent="0.25">
      <c r="A79" s="1"/>
      <c r="B79" s="1"/>
      <c r="C79" s="1"/>
      <c r="D79" s="1"/>
      <c r="E79" s="1"/>
      <c r="F79" s="1"/>
      <c r="G79" s="1"/>
      <c r="H79" s="1"/>
      <c r="I79" s="1"/>
      <c r="J79" s="1"/>
      <c r="K79" s="1"/>
      <c r="L79" s="1"/>
      <c r="M79" s="1"/>
      <c r="N79" s="1"/>
      <c r="O79" s="1"/>
      <c r="P79" s="1"/>
      <c r="Q79" s="1"/>
      <c r="R79" s="1"/>
      <c r="S79" s="1"/>
    </row>
    <row r="80" spans="1:19" ht="12.75" customHeight="1" x14ac:dyDescent="0.25">
      <c r="A80" s="1"/>
      <c r="B80" s="1"/>
      <c r="C80" s="1"/>
      <c r="D80" s="1"/>
      <c r="E80" s="1"/>
      <c r="F80" s="1"/>
      <c r="G80" s="1"/>
      <c r="H80" s="1"/>
      <c r="I80" s="1"/>
      <c r="J80" s="1"/>
      <c r="K80" s="1"/>
      <c r="L80" s="1"/>
      <c r="M80" s="1"/>
      <c r="N80" s="1"/>
      <c r="O80" s="1"/>
      <c r="P80" s="1"/>
      <c r="Q80" s="1"/>
      <c r="R80" s="1"/>
      <c r="S80" s="1"/>
    </row>
    <row r="81" spans="1:19" ht="12.75" customHeight="1" x14ac:dyDescent="0.25">
      <c r="A81" s="1"/>
      <c r="B81" s="1"/>
      <c r="C81" s="1"/>
      <c r="D81" s="1"/>
      <c r="E81" s="1"/>
      <c r="F81" s="1"/>
      <c r="G81" s="1"/>
      <c r="H81" s="1"/>
      <c r="I81" s="1"/>
      <c r="J81" s="1"/>
      <c r="K81" s="1"/>
      <c r="L81" s="1"/>
      <c r="M81" s="1"/>
      <c r="N81" s="1"/>
      <c r="O81" s="1"/>
      <c r="P81" s="1"/>
      <c r="Q81" s="1"/>
      <c r="R81" s="1"/>
      <c r="S81" s="1"/>
    </row>
    <row r="82" spans="1:19" ht="12.75" customHeight="1" x14ac:dyDescent="0.25">
      <c r="A82" s="1"/>
      <c r="B82" s="1"/>
      <c r="C82" s="1"/>
      <c r="D82" s="1"/>
      <c r="E82" s="1"/>
      <c r="F82" s="1"/>
      <c r="G82" s="1"/>
      <c r="H82" s="1"/>
      <c r="I82" s="1"/>
      <c r="J82" s="1"/>
      <c r="K82" s="1"/>
      <c r="L82" s="1"/>
      <c r="M82" s="1"/>
      <c r="N82" s="1"/>
      <c r="O82" s="1"/>
      <c r="P82" s="1"/>
      <c r="Q82" s="1"/>
      <c r="R82" s="1"/>
      <c r="S82" s="1"/>
    </row>
    <row r="83" spans="1:19" ht="12.75" customHeight="1" x14ac:dyDescent="0.25">
      <c r="A83" s="1"/>
      <c r="B83" s="1"/>
      <c r="C83" s="1"/>
      <c r="D83" s="1"/>
      <c r="E83" s="1"/>
      <c r="F83" s="1"/>
      <c r="G83" s="1"/>
      <c r="H83" s="1"/>
      <c r="I83" s="1"/>
      <c r="J83" s="1"/>
      <c r="K83" s="1"/>
      <c r="L83" s="1"/>
      <c r="M83" s="1"/>
      <c r="N83" s="1"/>
      <c r="O83" s="1"/>
      <c r="P83" s="1"/>
      <c r="Q83" s="1"/>
      <c r="R83" s="1"/>
      <c r="S83" s="1"/>
    </row>
    <row r="84" spans="1:19" ht="12.75" customHeight="1" x14ac:dyDescent="0.25">
      <c r="A84" s="1"/>
      <c r="B84" s="1"/>
      <c r="C84" s="1"/>
      <c r="D84" s="1"/>
      <c r="E84" s="1"/>
      <c r="F84" s="1"/>
      <c r="G84" s="1"/>
      <c r="H84" s="1"/>
      <c r="I84" s="1"/>
      <c r="J84" s="1"/>
      <c r="K84" s="1"/>
      <c r="L84" s="1"/>
      <c r="M84" s="1"/>
      <c r="N84" s="1"/>
      <c r="O84" s="1"/>
      <c r="P84" s="1"/>
      <c r="Q84" s="1"/>
      <c r="R84" s="1"/>
      <c r="S84" s="1"/>
    </row>
    <row r="85" spans="1:19" ht="12.75" customHeight="1" x14ac:dyDescent="0.25">
      <c r="A85" s="1"/>
      <c r="B85" s="1"/>
      <c r="C85" s="1"/>
      <c r="D85" s="1"/>
      <c r="E85" s="1"/>
      <c r="F85" s="1"/>
      <c r="G85" s="1"/>
      <c r="H85" s="1"/>
      <c r="I85" s="1"/>
      <c r="J85" s="1"/>
      <c r="K85" s="1"/>
      <c r="L85" s="1"/>
      <c r="M85" s="1"/>
      <c r="N85" s="1"/>
      <c r="O85" s="1"/>
      <c r="P85" s="1"/>
      <c r="Q85" s="1"/>
      <c r="R85" s="1"/>
      <c r="S85" s="1"/>
    </row>
    <row r="86" spans="1:19" ht="12.75" customHeight="1" x14ac:dyDescent="0.25">
      <c r="A86" s="1"/>
      <c r="B86" s="1"/>
      <c r="C86" s="1"/>
      <c r="D86" s="1"/>
      <c r="E86" s="1"/>
      <c r="F86" s="1"/>
      <c r="G86" s="1"/>
      <c r="H86" s="1"/>
      <c r="I86" s="1"/>
      <c r="J86" s="1"/>
      <c r="K86" s="1"/>
      <c r="L86" s="1"/>
      <c r="M86" s="1"/>
      <c r="N86" s="1"/>
      <c r="O86" s="1"/>
      <c r="P86" s="1"/>
      <c r="Q86" s="1"/>
      <c r="R86" s="1"/>
      <c r="S86" s="1"/>
    </row>
    <row r="87" spans="1:19" ht="12.75" customHeight="1" x14ac:dyDescent="0.25">
      <c r="A87" s="1"/>
      <c r="B87" s="1"/>
      <c r="C87" s="1"/>
      <c r="D87" s="1"/>
      <c r="E87" s="1"/>
      <c r="F87" s="1"/>
      <c r="G87" s="1"/>
      <c r="H87" s="1"/>
      <c r="I87" s="1"/>
      <c r="J87" s="1"/>
      <c r="K87" s="1"/>
      <c r="L87" s="1"/>
      <c r="M87" s="1"/>
      <c r="N87" s="1"/>
      <c r="O87" s="1"/>
      <c r="P87" s="1"/>
      <c r="Q87" s="1"/>
      <c r="R87" s="1"/>
      <c r="S87" s="1"/>
    </row>
    <row r="88" spans="1:19" ht="12.75" customHeight="1" x14ac:dyDescent="0.25">
      <c r="A88" s="1"/>
      <c r="B88" s="1"/>
      <c r="C88" s="1"/>
      <c r="D88" s="1"/>
      <c r="E88" s="1"/>
      <c r="F88" s="1"/>
      <c r="G88" s="1"/>
      <c r="H88" s="1"/>
      <c r="I88" s="1"/>
      <c r="J88" s="1"/>
      <c r="K88" s="1"/>
      <c r="L88" s="1"/>
      <c r="M88" s="1"/>
      <c r="N88" s="1"/>
      <c r="O88" s="1"/>
      <c r="P88" s="1"/>
      <c r="Q88" s="1"/>
      <c r="R88" s="1"/>
      <c r="S88" s="1"/>
    </row>
    <row r="89" spans="1:19" ht="12.75" customHeight="1" x14ac:dyDescent="0.25">
      <c r="A89" s="1"/>
      <c r="B89" s="1"/>
      <c r="C89" s="1"/>
      <c r="D89" s="1"/>
      <c r="E89" s="1"/>
      <c r="F89" s="1"/>
      <c r="G89" s="1"/>
      <c r="H89" s="1"/>
      <c r="I89" s="1"/>
      <c r="J89" s="1"/>
      <c r="K89" s="1"/>
      <c r="L89" s="1"/>
      <c r="M89" s="1"/>
      <c r="N89" s="1"/>
      <c r="O89" s="1"/>
      <c r="P89" s="1"/>
      <c r="Q89" s="1"/>
      <c r="R89" s="1"/>
      <c r="S89" s="1"/>
    </row>
    <row r="90" spans="1:19" ht="12.75" customHeight="1" x14ac:dyDescent="0.25">
      <c r="A90" s="1"/>
      <c r="B90" s="1"/>
      <c r="C90" s="1"/>
      <c r="D90" s="1"/>
      <c r="E90" s="1"/>
      <c r="F90" s="1"/>
      <c r="G90" s="1"/>
      <c r="H90" s="1"/>
      <c r="I90" s="1"/>
      <c r="J90" s="1"/>
      <c r="K90" s="1"/>
      <c r="L90" s="1"/>
      <c r="M90" s="1"/>
      <c r="N90" s="1"/>
      <c r="O90" s="1"/>
      <c r="P90" s="1"/>
      <c r="Q90" s="1"/>
      <c r="R90" s="1"/>
      <c r="S90" s="1"/>
    </row>
    <row r="91" spans="1:19" ht="12.75" customHeight="1" x14ac:dyDescent="0.25">
      <c r="A91" s="1"/>
      <c r="B91" s="1"/>
      <c r="C91" s="1"/>
      <c r="D91" s="1"/>
      <c r="E91" s="1"/>
      <c r="F91" s="1"/>
      <c r="G91" s="1"/>
      <c r="H91" s="1"/>
      <c r="I91" s="1"/>
      <c r="J91" s="1"/>
      <c r="K91" s="1"/>
      <c r="L91" s="1"/>
      <c r="M91" s="1"/>
      <c r="N91" s="1"/>
      <c r="O91" s="1"/>
      <c r="P91" s="1"/>
      <c r="Q91" s="1"/>
      <c r="R91" s="1"/>
      <c r="S91" s="1"/>
    </row>
    <row r="92" spans="1:19" ht="12.75" customHeight="1" x14ac:dyDescent="0.25">
      <c r="A92" s="1"/>
      <c r="B92" s="1"/>
      <c r="C92" s="1"/>
      <c r="D92" s="1"/>
      <c r="E92" s="1"/>
      <c r="F92" s="1"/>
      <c r="G92" s="1"/>
      <c r="H92" s="1"/>
      <c r="I92" s="1"/>
      <c r="J92" s="1"/>
      <c r="K92" s="1"/>
      <c r="L92" s="1"/>
      <c r="M92" s="1"/>
      <c r="N92" s="1"/>
      <c r="O92" s="1"/>
      <c r="P92" s="1"/>
      <c r="Q92" s="1"/>
      <c r="R92" s="1"/>
      <c r="S92" s="1"/>
    </row>
    <row r="93" spans="1:19" ht="12.75" customHeight="1" x14ac:dyDescent="0.25">
      <c r="A93" s="1"/>
      <c r="B93" s="1"/>
      <c r="C93" s="1"/>
      <c r="D93" s="1"/>
      <c r="E93" s="1"/>
      <c r="F93" s="1"/>
      <c r="G93" s="1"/>
      <c r="H93" s="1"/>
      <c r="I93" s="1"/>
      <c r="J93" s="1"/>
      <c r="K93" s="1"/>
      <c r="L93" s="1"/>
      <c r="M93" s="1"/>
      <c r="N93" s="1"/>
      <c r="O93" s="1"/>
      <c r="P93" s="1"/>
      <c r="Q93" s="1"/>
      <c r="R93" s="1"/>
      <c r="S93" s="1"/>
    </row>
    <row r="94" spans="1:19" ht="12.75" customHeight="1" x14ac:dyDescent="0.25">
      <c r="A94" s="1"/>
      <c r="B94" s="1"/>
      <c r="C94" s="1"/>
      <c r="D94" s="1"/>
      <c r="E94" s="1"/>
      <c r="F94" s="1"/>
      <c r="G94" s="1"/>
      <c r="H94" s="1"/>
      <c r="I94" s="1"/>
      <c r="J94" s="1"/>
      <c r="K94" s="1"/>
      <c r="L94" s="1"/>
      <c r="M94" s="1"/>
      <c r="N94" s="1"/>
      <c r="O94" s="1"/>
      <c r="P94" s="1"/>
      <c r="Q94" s="1"/>
      <c r="R94" s="1"/>
      <c r="S94" s="1"/>
    </row>
    <row r="95" spans="1:19" ht="12.75" customHeight="1" x14ac:dyDescent="0.25">
      <c r="A95" s="1"/>
      <c r="B95" s="1"/>
      <c r="C95" s="1"/>
      <c r="D95" s="1"/>
      <c r="E95" s="1"/>
      <c r="F95" s="1"/>
      <c r="G95" s="1"/>
      <c r="H95" s="1"/>
      <c r="I95" s="1"/>
      <c r="J95" s="1"/>
      <c r="K95" s="1"/>
      <c r="L95" s="1"/>
      <c r="M95" s="1"/>
      <c r="N95" s="1"/>
      <c r="O95" s="1"/>
      <c r="P95" s="1"/>
      <c r="Q95" s="1"/>
      <c r="R95" s="1"/>
      <c r="S95" s="1"/>
    </row>
    <row r="96" spans="1:19" ht="12.75" customHeight="1" x14ac:dyDescent="0.25">
      <c r="A96" s="1"/>
      <c r="B96" s="1"/>
      <c r="C96" s="1"/>
      <c r="D96" s="1"/>
      <c r="E96" s="1"/>
      <c r="F96" s="1"/>
      <c r="G96" s="1"/>
      <c r="H96" s="1"/>
      <c r="I96" s="1"/>
      <c r="J96" s="1"/>
      <c r="K96" s="1"/>
      <c r="L96" s="1"/>
      <c r="M96" s="1"/>
      <c r="N96" s="1"/>
      <c r="O96" s="1"/>
      <c r="P96" s="1"/>
      <c r="Q96" s="1"/>
      <c r="R96" s="1"/>
      <c r="S96" s="1"/>
    </row>
    <row r="97" spans="1:19" ht="12.75" customHeight="1" x14ac:dyDescent="0.25">
      <c r="A97" s="1"/>
      <c r="B97" s="1"/>
      <c r="C97" s="1"/>
      <c r="D97" s="1"/>
      <c r="E97" s="1"/>
      <c r="F97" s="1"/>
      <c r="G97" s="1"/>
      <c r="H97" s="1"/>
      <c r="I97" s="1"/>
      <c r="J97" s="1"/>
      <c r="K97" s="1"/>
      <c r="L97" s="1"/>
      <c r="M97" s="1"/>
      <c r="N97" s="1"/>
      <c r="O97" s="1"/>
      <c r="P97" s="1"/>
      <c r="Q97" s="1"/>
      <c r="R97" s="1"/>
      <c r="S97" s="1"/>
    </row>
    <row r="98" spans="1:19" ht="12.75" customHeight="1" x14ac:dyDescent="0.25">
      <c r="A98" s="1"/>
      <c r="B98" s="1"/>
      <c r="C98" s="1"/>
      <c r="D98" s="1"/>
      <c r="E98" s="1"/>
      <c r="F98" s="1"/>
      <c r="G98" s="1"/>
      <c r="H98" s="1"/>
      <c r="I98" s="1"/>
      <c r="J98" s="1"/>
      <c r="K98" s="1"/>
      <c r="L98" s="1"/>
      <c r="M98" s="1"/>
      <c r="N98" s="1"/>
      <c r="O98" s="1"/>
      <c r="P98" s="1"/>
      <c r="Q98" s="1"/>
      <c r="R98" s="1"/>
      <c r="S98" s="1"/>
    </row>
    <row r="99" spans="1:19" ht="12.75" customHeight="1" x14ac:dyDescent="0.25">
      <c r="A99" s="1"/>
      <c r="B99" s="1"/>
      <c r="C99" s="1"/>
      <c r="D99" s="1"/>
      <c r="E99" s="1"/>
      <c r="F99" s="1"/>
      <c r="G99" s="1"/>
      <c r="H99" s="1"/>
      <c r="I99" s="1"/>
      <c r="J99" s="1"/>
      <c r="K99" s="1"/>
      <c r="L99" s="1"/>
      <c r="M99" s="1"/>
      <c r="N99" s="1"/>
      <c r="O99" s="1"/>
      <c r="P99" s="1"/>
      <c r="Q99" s="1"/>
      <c r="R99" s="1"/>
      <c r="S99" s="1"/>
    </row>
    <row r="100" spans="1:19" ht="12.75" customHeight="1" x14ac:dyDescent="0.25">
      <c r="A100" s="1"/>
      <c r="B100" s="1"/>
      <c r="C100" s="1"/>
      <c r="D100" s="1"/>
      <c r="E100" s="1"/>
      <c r="F100" s="1"/>
      <c r="G100" s="1"/>
      <c r="H100" s="1"/>
      <c r="I100" s="1"/>
      <c r="J100" s="1"/>
      <c r="K100" s="1"/>
      <c r="L100" s="1"/>
      <c r="M100" s="1"/>
      <c r="N100" s="1"/>
      <c r="O100" s="1"/>
      <c r="P100" s="1"/>
      <c r="Q100" s="1"/>
      <c r="R100" s="1"/>
      <c r="S100" s="1"/>
    </row>
    <row r="101" spans="1:19" ht="12.75" customHeight="1" x14ac:dyDescent="0.25">
      <c r="A101" s="1"/>
      <c r="B101" s="1"/>
      <c r="C101" s="1"/>
      <c r="D101" s="1"/>
      <c r="E101" s="1"/>
      <c r="F101" s="1"/>
      <c r="G101" s="1"/>
      <c r="H101" s="1"/>
      <c r="I101" s="1"/>
      <c r="J101" s="1"/>
      <c r="K101" s="1"/>
      <c r="L101" s="1"/>
      <c r="M101" s="1"/>
      <c r="N101" s="1"/>
      <c r="O101" s="1"/>
      <c r="P101" s="1"/>
      <c r="Q101" s="1"/>
      <c r="R101" s="1"/>
      <c r="S101" s="1"/>
    </row>
    <row r="102" spans="1:19" ht="12.75" customHeight="1" x14ac:dyDescent="0.25">
      <c r="A102" s="1"/>
      <c r="B102" s="1"/>
      <c r="C102" s="1"/>
      <c r="D102" s="1"/>
      <c r="E102" s="1"/>
      <c r="F102" s="1"/>
      <c r="G102" s="1"/>
      <c r="H102" s="1"/>
      <c r="I102" s="1"/>
      <c r="J102" s="1"/>
      <c r="K102" s="1"/>
      <c r="L102" s="1"/>
      <c r="M102" s="1"/>
      <c r="N102" s="1"/>
      <c r="O102" s="1"/>
      <c r="P102" s="1"/>
      <c r="Q102" s="1"/>
      <c r="R102" s="1"/>
      <c r="S102" s="1"/>
    </row>
    <row r="103" spans="1:19" ht="12.75" customHeight="1" x14ac:dyDescent="0.25">
      <c r="A103" s="1"/>
      <c r="B103" s="1"/>
      <c r="C103" s="1"/>
      <c r="D103" s="1"/>
      <c r="E103" s="1"/>
      <c r="F103" s="1"/>
      <c r="G103" s="1"/>
      <c r="H103" s="1"/>
      <c r="I103" s="1"/>
      <c r="J103" s="1"/>
      <c r="K103" s="1"/>
      <c r="L103" s="1"/>
      <c r="M103" s="1"/>
      <c r="N103" s="1"/>
      <c r="O103" s="1"/>
      <c r="P103" s="1"/>
      <c r="Q103" s="1"/>
      <c r="R103" s="1"/>
      <c r="S103" s="1"/>
    </row>
    <row r="104" spans="1:19" ht="12.75" customHeight="1" x14ac:dyDescent="0.25">
      <c r="A104" s="1"/>
      <c r="B104" s="1"/>
      <c r="C104" s="1"/>
      <c r="D104" s="1"/>
      <c r="E104" s="1"/>
      <c r="F104" s="1"/>
      <c r="G104" s="1"/>
      <c r="H104" s="1"/>
      <c r="I104" s="1"/>
      <c r="J104" s="1"/>
      <c r="K104" s="1"/>
      <c r="L104" s="1"/>
      <c r="M104" s="1"/>
      <c r="N104" s="1"/>
      <c r="O104" s="1"/>
      <c r="P104" s="1"/>
      <c r="Q104" s="1"/>
      <c r="R104" s="1"/>
      <c r="S104" s="1"/>
    </row>
    <row r="105" spans="1:19" ht="12.75" customHeight="1" x14ac:dyDescent="0.25">
      <c r="A105" s="1"/>
      <c r="B105" s="1"/>
      <c r="C105" s="1"/>
      <c r="D105" s="1"/>
      <c r="E105" s="1"/>
      <c r="F105" s="1"/>
      <c r="G105" s="1"/>
      <c r="H105" s="1"/>
      <c r="I105" s="1"/>
      <c r="J105" s="1"/>
      <c r="K105" s="1"/>
      <c r="L105" s="1"/>
      <c r="M105" s="1"/>
      <c r="N105" s="1"/>
      <c r="O105" s="1"/>
      <c r="P105" s="1"/>
      <c r="Q105" s="1"/>
      <c r="R105" s="1"/>
      <c r="S105" s="1"/>
    </row>
    <row r="106" spans="1:19" ht="12.75" customHeight="1" x14ac:dyDescent="0.25">
      <c r="A106" s="1"/>
      <c r="B106" s="1"/>
      <c r="C106" s="1"/>
      <c r="D106" s="1"/>
      <c r="E106" s="1"/>
      <c r="F106" s="1"/>
      <c r="G106" s="1"/>
      <c r="H106" s="1"/>
      <c r="I106" s="1"/>
      <c r="J106" s="1"/>
      <c r="K106" s="1"/>
      <c r="L106" s="1"/>
      <c r="M106" s="1"/>
      <c r="N106" s="1"/>
      <c r="O106" s="1"/>
      <c r="P106" s="1"/>
      <c r="Q106" s="1"/>
      <c r="R106" s="1"/>
      <c r="S106" s="1"/>
    </row>
    <row r="107" spans="1:19" ht="12.75" customHeight="1" x14ac:dyDescent="0.25">
      <c r="A107" s="1"/>
      <c r="B107" s="1"/>
      <c r="C107" s="1"/>
      <c r="D107" s="1"/>
      <c r="E107" s="1"/>
      <c r="F107" s="1"/>
      <c r="G107" s="1"/>
      <c r="H107" s="1"/>
      <c r="I107" s="1"/>
      <c r="J107" s="1"/>
      <c r="K107" s="1"/>
      <c r="L107" s="1"/>
      <c r="M107" s="1"/>
      <c r="N107" s="1"/>
      <c r="O107" s="1"/>
      <c r="P107" s="1"/>
      <c r="Q107" s="1"/>
      <c r="R107" s="1"/>
      <c r="S107" s="1"/>
    </row>
    <row r="108" spans="1:19" ht="12.75" customHeight="1" x14ac:dyDescent="0.25">
      <c r="A108" s="1"/>
      <c r="B108" s="1"/>
      <c r="C108" s="1"/>
      <c r="D108" s="1"/>
      <c r="E108" s="1"/>
      <c r="F108" s="1"/>
      <c r="G108" s="1"/>
      <c r="H108" s="1"/>
      <c r="I108" s="1"/>
      <c r="J108" s="1"/>
      <c r="K108" s="1"/>
      <c r="L108" s="1"/>
      <c r="M108" s="1"/>
      <c r="N108" s="1"/>
      <c r="O108" s="1"/>
      <c r="P108" s="1"/>
      <c r="Q108" s="1"/>
      <c r="R108" s="1"/>
      <c r="S108" s="1"/>
    </row>
    <row r="109" spans="1:19" ht="12.75" customHeight="1" x14ac:dyDescent="0.25">
      <c r="A109" s="1"/>
      <c r="B109" s="1"/>
      <c r="C109" s="1"/>
      <c r="D109" s="1"/>
      <c r="E109" s="1"/>
      <c r="F109" s="1"/>
      <c r="G109" s="1"/>
      <c r="H109" s="1"/>
      <c r="I109" s="1"/>
      <c r="J109" s="1"/>
      <c r="K109" s="1"/>
      <c r="L109" s="1"/>
      <c r="M109" s="1"/>
      <c r="N109" s="1"/>
      <c r="O109" s="1"/>
      <c r="P109" s="1"/>
      <c r="Q109" s="1"/>
      <c r="R109" s="1"/>
      <c r="S109" s="1"/>
    </row>
    <row r="110" spans="1:19" ht="12.75" customHeight="1" x14ac:dyDescent="0.25">
      <c r="A110" s="1"/>
      <c r="B110" s="1"/>
      <c r="C110" s="1"/>
      <c r="D110" s="1"/>
      <c r="E110" s="1"/>
      <c r="F110" s="1"/>
      <c r="G110" s="1"/>
      <c r="H110" s="1"/>
      <c r="I110" s="1"/>
      <c r="J110" s="1"/>
      <c r="K110" s="1"/>
      <c r="L110" s="1"/>
      <c r="M110" s="1"/>
      <c r="N110" s="1"/>
      <c r="O110" s="1"/>
      <c r="P110" s="1"/>
      <c r="Q110" s="1"/>
      <c r="R110" s="1"/>
      <c r="S110" s="1"/>
    </row>
    <row r="111" spans="1:19" ht="12.75" customHeight="1" x14ac:dyDescent="0.25">
      <c r="A111" s="1"/>
      <c r="B111" s="1"/>
      <c r="C111" s="1"/>
      <c r="D111" s="1"/>
      <c r="E111" s="1"/>
      <c r="F111" s="1"/>
      <c r="G111" s="1"/>
      <c r="H111" s="1"/>
      <c r="I111" s="1"/>
      <c r="J111" s="1"/>
      <c r="K111" s="1"/>
      <c r="L111" s="1"/>
      <c r="M111" s="1"/>
      <c r="N111" s="1"/>
      <c r="O111" s="1"/>
      <c r="P111" s="1"/>
      <c r="Q111" s="1"/>
      <c r="R111" s="1"/>
      <c r="S111" s="1"/>
    </row>
    <row r="112" spans="1:19" ht="12.75" customHeight="1" x14ac:dyDescent="0.25">
      <c r="A112" s="1"/>
      <c r="B112" s="1"/>
      <c r="C112" s="1"/>
      <c r="D112" s="1"/>
      <c r="E112" s="1"/>
      <c r="F112" s="1"/>
      <c r="G112" s="1"/>
      <c r="H112" s="1"/>
      <c r="I112" s="1"/>
      <c r="J112" s="1"/>
      <c r="K112" s="1"/>
      <c r="L112" s="1"/>
      <c r="M112" s="1"/>
      <c r="N112" s="1"/>
      <c r="O112" s="1"/>
      <c r="P112" s="1"/>
      <c r="Q112" s="1"/>
      <c r="R112" s="1"/>
      <c r="S112" s="1"/>
    </row>
    <row r="113" spans="1:19" ht="12.75" customHeight="1" x14ac:dyDescent="0.25">
      <c r="A113" s="1"/>
      <c r="B113" s="1"/>
      <c r="C113" s="1"/>
      <c r="D113" s="1"/>
      <c r="E113" s="1"/>
      <c r="F113" s="1"/>
      <c r="G113" s="1"/>
      <c r="H113" s="1"/>
      <c r="I113" s="1"/>
      <c r="J113" s="1"/>
      <c r="K113" s="1"/>
      <c r="L113" s="1"/>
      <c r="M113" s="1"/>
      <c r="N113" s="1"/>
      <c r="O113" s="1"/>
      <c r="P113" s="1"/>
      <c r="Q113" s="1"/>
      <c r="R113" s="1"/>
      <c r="S113" s="1"/>
    </row>
    <row r="114" spans="1:19" ht="12.75" customHeight="1" x14ac:dyDescent="0.25">
      <c r="A114" s="1"/>
      <c r="B114" s="1"/>
      <c r="C114" s="1"/>
      <c r="D114" s="1"/>
      <c r="E114" s="1"/>
      <c r="F114" s="1"/>
      <c r="G114" s="1"/>
      <c r="H114" s="1"/>
      <c r="I114" s="1"/>
      <c r="J114" s="1"/>
      <c r="K114" s="1"/>
      <c r="L114" s="1"/>
      <c r="M114" s="1"/>
      <c r="N114" s="1"/>
      <c r="O114" s="1"/>
      <c r="P114" s="1"/>
      <c r="Q114" s="1"/>
      <c r="R114" s="1"/>
      <c r="S114" s="1"/>
    </row>
    <row r="115" spans="1:19" ht="12.75" customHeight="1" x14ac:dyDescent="0.25">
      <c r="A115" s="1"/>
      <c r="B115" s="1"/>
      <c r="C115" s="1"/>
      <c r="D115" s="1"/>
      <c r="E115" s="1"/>
      <c r="F115" s="1"/>
      <c r="G115" s="1"/>
      <c r="H115" s="1"/>
      <c r="I115" s="1"/>
      <c r="J115" s="1"/>
      <c r="K115" s="1"/>
      <c r="L115" s="1"/>
      <c r="M115" s="1"/>
      <c r="N115" s="1"/>
      <c r="O115" s="1"/>
      <c r="P115" s="1"/>
      <c r="Q115" s="1"/>
      <c r="R115" s="1"/>
      <c r="S115" s="1"/>
    </row>
    <row r="116" spans="1:19" ht="12.75" customHeight="1" x14ac:dyDescent="0.25">
      <c r="A116" s="1"/>
      <c r="B116" s="1"/>
      <c r="C116" s="1"/>
      <c r="D116" s="1"/>
      <c r="E116" s="1"/>
      <c r="F116" s="1"/>
      <c r="G116" s="1"/>
      <c r="H116" s="1"/>
      <c r="I116" s="1"/>
      <c r="J116" s="1"/>
      <c r="K116" s="1"/>
      <c r="L116" s="1"/>
      <c r="M116" s="1"/>
      <c r="N116" s="1"/>
      <c r="O116" s="1"/>
      <c r="P116" s="1"/>
      <c r="Q116" s="1"/>
      <c r="R116" s="1"/>
      <c r="S116" s="1"/>
    </row>
    <row r="117" spans="1:19" ht="12.75" customHeight="1" x14ac:dyDescent="0.25">
      <c r="A117" s="1"/>
      <c r="B117" s="1"/>
      <c r="C117" s="1"/>
      <c r="D117" s="1"/>
      <c r="E117" s="1"/>
      <c r="F117" s="1"/>
      <c r="G117" s="1"/>
      <c r="H117" s="1"/>
      <c r="I117" s="1"/>
      <c r="J117" s="1"/>
      <c r="K117" s="1"/>
      <c r="L117" s="1"/>
      <c r="M117" s="1"/>
      <c r="N117" s="1"/>
      <c r="O117" s="1"/>
      <c r="P117" s="1"/>
      <c r="Q117" s="1"/>
      <c r="R117" s="1"/>
      <c r="S117" s="1"/>
    </row>
    <row r="118" spans="1:19" ht="12.75" customHeight="1" x14ac:dyDescent="0.25">
      <c r="A118" s="1"/>
      <c r="B118" s="1"/>
      <c r="C118" s="1"/>
      <c r="D118" s="1"/>
      <c r="E118" s="1"/>
      <c r="F118" s="1"/>
      <c r="G118" s="1"/>
      <c r="H118" s="1"/>
      <c r="I118" s="1"/>
      <c r="J118" s="1"/>
      <c r="K118" s="1"/>
      <c r="L118" s="1"/>
      <c r="M118" s="1"/>
      <c r="N118" s="1"/>
      <c r="O118" s="1"/>
      <c r="P118" s="1"/>
      <c r="Q118" s="1"/>
      <c r="R118" s="1"/>
      <c r="S118" s="1"/>
    </row>
    <row r="119" spans="1:19" ht="12.75" customHeight="1" x14ac:dyDescent="0.25">
      <c r="A119" s="1"/>
      <c r="B119" s="1"/>
      <c r="C119" s="1"/>
      <c r="D119" s="1"/>
      <c r="E119" s="1"/>
      <c r="F119" s="1"/>
      <c r="G119" s="1"/>
      <c r="H119" s="1"/>
      <c r="I119" s="1"/>
      <c r="J119" s="1"/>
      <c r="K119" s="1"/>
      <c r="L119" s="1"/>
      <c r="M119" s="1"/>
      <c r="N119" s="1"/>
      <c r="O119" s="1"/>
      <c r="P119" s="1"/>
      <c r="Q119" s="1"/>
      <c r="R119" s="1"/>
      <c r="S119" s="1"/>
    </row>
    <row r="120" spans="1:19" ht="12.75" customHeight="1" x14ac:dyDescent="0.25">
      <c r="A120" s="1"/>
      <c r="B120" s="1"/>
      <c r="C120" s="1"/>
      <c r="D120" s="1"/>
      <c r="E120" s="1"/>
      <c r="F120" s="1"/>
      <c r="G120" s="1"/>
      <c r="H120" s="1"/>
      <c r="I120" s="1"/>
      <c r="J120" s="1"/>
      <c r="K120" s="1"/>
      <c r="L120" s="1"/>
      <c r="M120" s="1"/>
      <c r="N120" s="1"/>
      <c r="O120" s="1"/>
      <c r="P120" s="1"/>
      <c r="Q120" s="1"/>
      <c r="R120" s="1"/>
      <c r="S120" s="1"/>
    </row>
    <row r="121" spans="1:19" ht="12.75" customHeight="1" x14ac:dyDescent="0.25">
      <c r="A121" s="1"/>
      <c r="B121" s="1"/>
      <c r="C121" s="1"/>
      <c r="D121" s="1"/>
      <c r="E121" s="1"/>
      <c r="F121" s="1"/>
      <c r="G121" s="1"/>
      <c r="H121" s="1"/>
      <c r="I121" s="1"/>
      <c r="J121" s="1"/>
      <c r="K121" s="1"/>
      <c r="L121" s="1"/>
      <c r="M121" s="1"/>
      <c r="N121" s="1"/>
      <c r="O121" s="1"/>
      <c r="P121" s="1"/>
      <c r="Q121" s="1"/>
      <c r="R121" s="1"/>
      <c r="S121" s="1"/>
    </row>
    <row r="122" spans="1:19" ht="12.75" customHeight="1" x14ac:dyDescent="0.25">
      <c r="A122" s="1"/>
      <c r="B122" s="1"/>
      <c r="C122" s="1"/>
      <c r="D122" s="1"/>
      <c r="E122" s="1"/>
      <c r="F122" s="1"/>
      <c r="G122" s="1"/>
      <c r="H122" s="1"/>
      <c r="I122" s="1"/>
      <c r="J122" s="1"/>
      <c r="K122" s="1"/>
      <c r="L122" s="1"/>
      <c r="M122" s="1"/>
      <c r="N122" s="1"/>
      <c r="O122" s="1"/>
      <c r="P122" s="1"/>
      <c r="Q122" s="1"/>
      <c r="R122" s="1"/>
      <c r="S122" s="1"/>
    </row>
    <row r="123" spans="1:19" ht="12.75" customHeight="1" x14ac:dyDescent="0.25">
      <c r="A123" s="1"/>
      <c r="B123" s="1"/>
      <c r="C123" s="1"/>
      <c r="D123" s="1"/>
      <c r="E123" s="1"/>
      <c r="F123" s="1"/>
      <c r="G123" s="1"/>
      <c r="H123" s="1"/>
      <c r="I123" s="1"/>
      <c r="J123" s="1"/>
      <c r="K123" s="1"/>
      <c r="L123" s="1"/>
      <c r="M123" s="1"/>
      <c r="N123" s="1"/>
      <c r="O123" s="1"/>
      <c r="P123" s="1"/>
      <c r="Q123" s="1"/>
      <c r="R123" s="1"/>
      <c r="S123" s="1"/>
    </row>
    <row r="124" spans="1:19" ht="12.75" customHeight="1" x14ac:dyDescent="0.25">
      <c r="A124" s="1"/>
      <c r="B124" s="1"/>
      <c r="C124" s="1"/>
      <c r="D124" s="1"/>
      <c r="E124" s="1"/>
      <c r="F124" s="1"/>
      <c r="G124" s="1"/>
      <c r="H124" s="1"/>
      <c r="I124" s="1"/>
      <c r="J124" s="1"/>
      <c r="K124" s="1"/>
      <c r="L124" s="1"/>
      <c r="M124" s="1"/>
      <c r="N124" s="1"/>
      <c r="O124" s="1"/>
      <c r="P124" s="1"/>
      <c r="Q124" s="1"/>
      <c r="R124" s="1"/>
      <c r="S124" s="1"/>
    </row>
    <row r="125" spans="1:19" ht="12.75" customHeight="1" x14ac:dyDescent="0.25">
      <c r="A125" s="1"/>
      <c r="B125" s="1"/>
      <c r="C125" s="1"/>
      <c r="D125" s="1"/>
      <c r="E125" s="1"/>
      <c r="F125" s="1"/>
      <c r="G125" s="1"/>
      <c r="H125" s="1"/>
      <c r="I125" s="1"/>
      <c r="J125" s="1"/>
      <c r="K125" s="1"/>
      <c r="L125" s="1"/>
      <c r="M125" s="1"/>
      <c r="N125" s="1"/>
      <c r="O125" s="1"/>
      <c r="P125" s="1"/>
      <c r="Q125" s="1"/>
      <c r="R125" s="1"/>
      <c r="S125" s="1"/>
    </row>
    <row r="126" spans="1:19" ht="12.75" customHeight="1" x14ac:dyDescent="0.25">
      <c r="A126" s="1"/>
      <c r="B126" s="1"/>
      <c r="C126" s="1"/>
      <c r="D126" s="1"/>
      <c r="E126" s="1"/>
      <c r="F126" s="1"/>
      <c r="G126" s="1"/>
      <c r="H126" s="1"/>
      <c r="I126" s="1"/>
      <c r="J126" s="1"/>
      <c r="K126" s="1"/>
      <c r="L126" s="1"/>
      <c r="M126" s="1"/>
      <c r="N126" s="1"/>
      <c r="O126" s="1"/>
      <c r="P126" s="1"/>
      <c r="Q126" s="1"/>
      <c r="R126" s="1"/>
      <c r="S126" s="1"/>
    </row>
    <row r="127" spans="1:19" ht="12.75" customHeight="1" x14ac:dyDescent="0.25">
      <c r="A127" s="1"/>
      <c r="B127" s="1"/>
      <c r="C127" s="1"/>
      <c r="D127" s="1"/>
      <c r="E127" s="1"/>
      <c r="F127" s="1"/>
      <c r="G127" s="1"/>
      <c r="H127" s="1"/>
      <c r="I127" s="1"/>
      <c r="J127" s="1"/>
      <c r="K127" s="1"/>
      <c r="L127" s="1"/>
      <c r="M127" s="1"/>
      <c r="N127" s="1"/>
      <c r="O127" s="1"/>
      <c r="P127" s="1"/>
      <c r="Q127" s="1"/>
      <c r="R127" s="1"/>
      <c r="S127" s="1"/>
    </row>
    <row r="128" spans="1:19" ht="12.75" customHeight="1" x14ac:dyDescent="0.25">
      <c r="A128" s="1"/>
      <c r="B128" s="1"/>
      <c r="C128" s="1"/>
      <c r="D128" s="1"/>
      <c r="E128" s="1"/>
      <c r="F128" s="1"/>
      <c r="G128" s="1"/>
      <c r="H128" s="1"/>
      <c r="I128" s="1"/>
      <c r="J128" s="1"/>
      <c r="K128" s="1"/>
      <c r="L128" s="1"/>
      <c r="M128" s="1"/>
      <c r="N128" s="1"/>
      <c r="O128" s="1"/>
      <c r="P128" s="1"/>
      <c r="Q128" s="1"/>
      <c r="R128" s="1"/>
      <c r="S128" s="1"/>
    </row>
    <row r="129" spans="1:19" ht="12.75" customHeight="1" x14ac:dyDescent="0.25">
      <c r="A129" s="1"/>
      <c r="B129" s="1"/>
      <c r="C129" s="1"/>
      <c r="D129" s="1"/>
      <c r="E129" s="1"/>
      <c r="F129" s="1"/>
      <c r="G129" s="1"/>
      <c r="H129" s="1"/>
      <c r="I129" s="1"/>
      <c r="J129" s="1"/>
      <c r="K129" s="1"/>
      <c r="L129" s="1"/>
      <c r="M129" s="1"/>
      <c r="N129" s="1"/>
      <c r="O129" s="1"/>
      <c r="P129" s="1"/>
      <c r="Q129" s="1"/>
      <c r="R129" s="1"/>
      <c r="S129" s="1"/>
    </row>
    <row r="130" spans="1:19" ht="12.75" customHeight="1" x14ac:dyDescent="0.25">
      <c r="A130" s="1"/>
      <c r="B130" s="1"/>
      <c r="C130" s="1"/>
      <c r="D130" s="1"/>
      <c r="E130" s="1"/>
      <c r="F130" s="1"/>
      <c r="G130" s="1"/>
      <c r="H130" s="1"/>
      <c r="I130" s="1"/>
      <c r="J130" s="1"/>
      <c r="K130" s="1"/>
      <c r="L130" s="1"/>
      <c r="M130" s="1"/>
      <c r="N130" s="1"/>
      <c r="O130" s="1"/>
      <c r="P130" s="1"/>
      <c r="Q130" s="1"/>
      <c r="R130" s="1"/>
      <c r="S130" s="1"/>
    </row>
    <row r="131" spans="1:19" ht="12.75" customHeight="1" x14ac:dyDescent="0.25">
      <c r="A131" s="1"/>
      <c r="B131" s="1"/>
      <c r="C131" s="1"/>
      <c r="D131" s="1"/>
      <c r="E131" s="1"/>
      <c r="F131" s="1"/>
      <c r="G131" s="1"/>
      <c r="H131" s="1"/>
      <c r="I131" s="1"/>
      <c r="J131" s="1"/>
      <c r="K131" s="1"/>
      <c r="L131" s="1"/>
      <c r="M131" s="1"/>
      <c r="N131" s="1"/>
      <c r="O131" s="1"/>
      <c r="P131" s="1"/>
      <c r="Q131" s="1"/>
      <c r="R131" s="1"/>
      <c r="S131" s="1"/>
    </row>
    <row r="132" spans="1:19" ht="12.75" customHeight="1" x14ac:dyDescent="0.25">
      <c r="A132" s="1"/>
      <c r="B132" s="1"/>
      <c r="C132" s="1"/>
      <c r="D132" s="1"/>
      <c r="E132" s="1"/>
      <c r="F132" s="1"/>
      <c r="G132" s="1"/>
      <c r="H132" s="1"/>
      <c r="I132" s="1"/>
      <c r="J132" s="1"/>
      <c r="K132" s="1"/>
      <c r="L132" s="1"/>
      <c r="M132" s="1"/>
      <c r="N132" s="1"/>
      <c r="O132" s="1"/>
      <c r="P132" s="1"/>
      <c r="Q132" s="1"/>
      <c r="R132" s="1"/>
      <c r="S132" s="1"/>
    </row>
    <row r="133" spans="1:19" ht="12.75" customHeight="1" x14ac:dyDescent="0.25">
      <c r="A133" s="1"/>
      <c r="B133" s="1"/>
      <c r="C133" s="1"/>
      <c r="D133" s="1"/>
      <c r="E133" s="1"/>
      <c r="F133" s="1"/>
      <c r="G133" s="1"/>
      <c r="H133" s="1"/>
      <c r="I133" s="1"/>
      <c r="J133" s="1"/>
      <c r="K133" s="1"/>
      <c r="L133" s="1"/>
      <c r="M133" s="1"/>
      <c r="N133" s="1"/>
      <c r="O133" s="1"/>
      <c r="P133" s="1"/>
      <c r="Q133" s="1"/>
      <c r="R133" s="1"/>
      <c r="S133" s="1"/>
    </row>
    <row r="134" spans="1:19" ht="12.75" customHeight="1" x14ac:dyDescent="0.25">
      <c r="A134" s="1"/>
      <c r="B134" s="1"/>
      <c r="C134" s="1"/>
      <c r="D134" s="1"/>
      <c r="E134" s="1"/>
      <c r="F134" s="1"/>
      <c r="G134" s="1"/>
      <c r="H134" s="1"/>
      <c r="I134" s="1"/>
      <c r="J134" s="1"/>
      <c r="K134" s="1"/>
      <c r="L134" s="1"/>
      <c r="M134" s="1"/>
      <c r="N134" s="1"/>
      <c r="O134" s="1"/>
      <c r="P134" s="1"/>
      <c r="Q134" s="1"/>
      <c r="R134" s="1"/>
      <c r="S134" s="1"/>
    </row>
    <row r="135" spans="1:19" ht="12.75" customHeight="1" x14ac:dyDescent="0.25">
      <c r="A135" s="1"/>
      <c r="B135" s="1"/>
      <c r="C135" s="1"/>
      <c r="D135" s="1"/>
      <c r="E135" s="1"/>
      <c r="F135" s="1"/>
      <c r="G135" s="1"/>
      <c r="H135" s="1"/>
      <c r="I135" s="1"/>
      <c r="J135" s="1"/>
      <c r="K135" s="1"/>
      <c r="L135" s="1"/>
      <c r="M135" s="1"/>
      <c r="N135" s="1"/>
      <c r="O135" s="1"/>
      <c r="P135" s="1"/>
      <c r="Q135" s="1"/>
      <c r="R135" s="1"/>
      <c r="S135" s="1"/>
    </row>
    <row r="136" spans="1:19" ht="12.75" customHeight="1" x14ac:dyDescent="0.25">
      <c r="A136" s="1"/>
      <c r="B136" s="1"/>
      <c r="C136" s="1"/>
      <c r="D136" s="1"/>
      <c r="E136" s="1"/>
      <c r="F136" s="1"/>
      <c r="G136" s="1"/>
      <c r="H136" s="1"/>
      <c r="I136" s="1"/>
      <c r="J136" s="1"/>
      <c r="K136" s="1"/>
      <c r="L136" s="1"/>
      <c r="M136" s="1"/>
      <c r="N136" s="1"/>
      <c r="O136" s="1"/>
      <c r="P136" s="1"/>
      <c r="Q136" s="1"/>
      <c r="R136" s="1"/>
      <c r="S136" s="1"/>
    </row>
    <row r="137" spans="1:19" ht="12.75" customHeight="1" x14ac:dyDescent="0.25">
      <c r="A137" s="1"/>
      <c r="B137" s="1"/>
      <c r="C137" s="1"/>
      <c r="D137" s="1"/>
      <c r="E137" s="1"/>
      <c r="F137" s="1"/>
      <c r="G137" s="1"/>
      <c r="H137" s="1"/>
      <c r="I137" s="1"/>
      <c r="J137" s="1"/>
      <c r="K137" s="1"/>
      <c r="L137" s="1"/>
      <c r="M137" s="1"/>
      <c r="N137" s="1"/>
      <c r="O137" s="1"/>
      <c r="P137" s="1"/>
      <c r="Q137" s="1"/>
      <c r="R137" s="1"/>
      <c r="S137" s="1"/>
    </row>
    <row r="138" spans="1:19" ht="12.75" customHeight="1" x14ac:dyDescent="0.25">
      <c r="A138" s="1"/>
      <c r="B138" s="1"/>
      <c r="C138" s="1"/>
      <c r="D138" s="1"/>
      <c r="E138" s="1"/>
      <c r="F138" s="1"/>
      <c r="G138" s="1"/>
      <c r="H138" s="1"/>
      <c r="I138" s="1"/>
      <c r="J138" s="1"/>
      <c r="K138" s="1"/>
      <c r="L138" s="1"/>
      <c r="M138" s="1"/>
      <c r="N138" s="1"/>
      <c r="O138" s="1"/>
      <c r="P138" s="1"/>
      <c r="Q138" s="1"/>
      <c r="R138" s="1"/>
      <c r="S138" s="1"/>
    </row>
    <row r="139" spans="1:19" ht="12.75" customHeight="1" x14ac:dyDescent="0.25">
      <c r="A139" s="1"/>
      <c r="B139" s="1"/>
      <c r="C139" s="1"/>
      <c r="D139" s="1"/>
      <c r="E139" s="1"/>
      <c r="F139" s="1"/>
      <c r="G139" s="1"/>
      <c r="H139" s="1"/>
      <c r="I139" s="1"/>
      <c r="J139" s="1"/>
      <c r="K139" s="1"/>
      <c r="L139" s="1"/>
      <c r="M139" s="1"/>
      <c r="N139" s="1"/>
      <c r="O139" s="1"/>
      <c r="P139" s="1"/>
      <c r="Q139" s="1"/>
      <c r="R139" s="1"/>
      <c r="S139" s="1"/>
    </row>
    <row r="140" spans="1:19" ht="12.75" customHeight="1" x14ac:dyDescent="0.25">
      <c r="A140" s="1"/>
      <c r="B140" s="1"/>
      <c r="C140" s="1"/>
      <c r="D140" s="1"/>
      <c r="E140" s="1"/>
      <c r="F140" s="1"/>
      <c r="G140" s="1"/>
      <c r="H140" s="1"/>
      <c r="I140" s="1"/>
      <c r="J140" s="1"/>
      <c r="K140" s="1"/>
      <c r="L140" s="1"/>
      <c r="M140" s="1"/>
      <c r="N140" s="1"/>
      <c r="O140" s="1"/>
      <c r="P140" s="1"/>
      <c r="Q140" s="1"/>
      <c r="R140" s="1"/>
      <c r="S140" s="1"/>
    </row>
    <row r="141" spans="1:19" ht="12.75" customHeight="1" x14ac:dyDescent="0.25">
      <c r="A141" s="1"/>
      <c r="B141" s="1"/>
      <c r="C141" s="1"/>
      <c r="D141" s="1"/>
      <c r="E141" s="1"/>
      <c r="F141" s="1"/>
      <c r="G141" s="1"/>
      <c r="H141" s="1"/>
      <c r="I141" s="1"/>
      <c r="J141" s="1"/>
      <c r="K141" s="1"/>
      <c r="L141" s="1"/>
      <c r="M141" s="1"/>
      <c r="N141" s="1"/>
      <c r="O141" s="1"/>
      <c r="P141" s="1"/>
      <c r="Q141" s="1"/>
      <c r="R141" s="1"/>
      <c r="S141" s="1"/>
    </row>
    <row r="142" spans="1:19" ht="12.75" customHeight="1" x14ac:dyDescent="0.25">
      <c r="A142" s="1"/>
      <c r="B142" s="1"/>
      <c r="C142" s="1"/>
      <c r="D142" s="1"/>
      <c r="E142" s="1"/>
      <c r="F142" s="1"/>
      <c r="G142" s="1"/>
      <c r="H142" s="1"/>
      <c r="I142" s="1"/>
      <c r="J142" s="1"/>
      <c r="K142" s="1"/>
      <c r="L142" s="1"/>
      <c r="M142" s="1"/>
      <c r="N142" s="1"/>
      <c r="O142" s="1"/>
      <c r="P142" s="1"/>
      <c r="Q142" s="1"/>
      <c r="R142" s="1"/>
      <c r="S142" s="1"/>
    </row>
    <row r="143" spans="1:19" ht="12.75" customHeight="1" x14ac:dyDescent="0.25">
      <c r="A143" s="1"/>
      <c r="B143" s="1"/>
      <c r="C143" s="1"/>
      <c r="D143" s="1"/>
      <c r="E143" s="1"/>
      <c r="F143" s="1"/>
      <c r="G143" s="1"/>
      <c r="H143" s="1"/>
      <c r="I143" s="1"/>
      <c r="J143" s="1"/>
      <c r="K143" s="1"/>
      <c r="L143" s="1"/>
      <c r="M143" s="1"/>
      <c r="N143" s="1"/>
      <c r="O143" s="1"/>
      <c r="P143" s="1"/>
      <c r="Q143" s="1"/>
      <c r="R143" s="1"/>
      <c r="S143" s="1"/>
    </row>
    <row r="144" spans="1:19" ht="12.75" customHeight="1" x14ac:dyDescent="0.25">
      <c r="A144" s="1"/>
      <c r="B144" s="1"/>
      <c r="C144" s="1"/>
      <c r="D144" s="1"/>
      <c r="E144" s="1"/>
      <c r="F144" s="1"/>
      <c r="G144" s="1"/>
      <c r="H144" s="1"/>
      <c r="I144" s="1"/>
      <c r="J144" s="1"/>
      <c r="K144" s="1"/>
      <c r="L144" s="1"/>
      <c r="M144" s="1"/>
      <c r="N144" s="1"/>
      <c r="O144" s="1"/>
      <c r="P144" s="1"/>
      <c r="Q144" s="1"/>
      <c r="R144" s="1"/>
      <c r="S144" s="1"/>
    </row>
    <row r="145" spans="1:19" ht="12.75" customHeight="1" x14ac:dyDescent="0.25">
      <c r="A145" s="1"/>
      <c r="B145" s="1"/>
      <c r="C145" s="1"/>
      <c r="D145" s="1"/>
      <c r="E145" s="1"/>
      <c r="F145" s="1"/>
      <c r="G145" s="1"/>
      <c r="H145" s="1"/>
      <c r="I145" s="1"/>
      <c r="J145" s="1"/>
      <c r="K145" s="1"/>
      <c r="L145" s="1"/>
      <c r="M145" s="1"/>
      <c r="N145" s="1"/>
      <c r="O145" s="1"/>
      <c r="P145" s="1"/>
      <c r="Q145" s="1"/>
      <c r="R145" s="1"/>
      <c r="S145" s="1"/>
    </row>
    <row r="146" spans="1:19" ht="12.75" customHeight="1" x14ac:dyDescent="0.25">
      <c r="A146" s="1"/>
      <c r="B146" s="1"/>
      <c r="C146" s="1"/>
      <c r="D146" s="1"/>
      <c r="E146" s="1"/>
      <c r="F146" s="1"/>
      <c r="G146" s="1"/>
      <c r="H146" s="1"/>
      <c r="I146" s="1"/>
      <c r="J146" s="1"/>
      <c r="K146" s="1"/>
      <c r="L146" s="1"/>
      <c r="M146" s="1"/>
      <c r="N146" s="1"/>
      <c r="O146" s="1"/>
      <c r="P146" s="1"/>
      <c r="Q146" s="1"/>
      <c r="R146" s="1"/>
      <c r="S146" s="1"/>
    </row>
    <row r="147" spans="1:19" ht="12.75" customHeight="1" x14ac:dyDescent="0.25">
      <c r="A147" s="1"/>
      <c r="B147" s="1"/>
      <c r="C147" s="1"/>
      <c r="D147" s="1"/>
      <c r="E147" s="1"/>
      <c r="F147" s="1"/>
      <c r="G147" s="1"/>
      <c r="H147" s="1"/>
      <c r="I147" s="1"/>
      <c r="J147" s="1"/>
      <c r="K147" s="1"/>
      <c r="L147" s="1"/>
      <c r="M147" s="1"/>
      <c r="N147" s="1"/>
      <c r="O147" s="1"/>
      <c r="P147" s="1"/>
      <c r="Q147" s="1"/>
      <c r="R147" s="1"/>
      <c r="S147" s="1"/>
    </row>
    <row r="148" spans="1:19" ht="12.75" customHeight="1" x14ac:dyDescent="0.25">
      <c r="A148" s="1"/>
      <c r="B148" s="1"/>
      <c r="C148" s="1"/>
      <c r="D148" s="1"/>
      <c r="E148" s="1"/>
      <c r="F148" s="1"/>
      <c r="G148" s="1"/>
      <c r="H148" s="1"/>
      <c r="I148" s="1"/>
      <c r="J148" s="1"/>
      <c r="K148" s="1"/>
      <c r="L148" s="1"/>
      <c r="M148" s="1"/>
      <c r="N148" s="1"/>
      <c r="O148" s="1"/>
      <c r="P148" s="1"/>
      <c r="Q148" s="1"/>
      <c r="R148" s="1"/>
      <c r="S148" s="1"/>
    </row>
    <row r="149" spans="1:19" ht="12.75" customHeight="1" x14ac:dyDescent="0.25">
      <c r="A149" s="1"/>
      <c r="B149" s="1"/>
      <c r="C149" s="1"/>
      <c r="D149" s="1"/>
      <c r="E149" s="1"/>
      <c r="F149" s="1"/>
      <c r="G149" s="1"/>
      <c r="H149" s="1"/>
      <c r="I149" s="1"/>
      <c r="J149" s="1"/>
      <c r="K149" s="1"/>
      <c r="L149" s="1"/>
      <c r="M149" s="1"/>
      <c r="N149" s="1"/>
      <c r="O149" s="1"/>
      <c r="P149" s="1"/>
      <c r="Q149" s="1"/>
      <c r="R149" s="1"/>
      <c r="S149" s="1"/>
    </row>
    <row r="150" spans="1:19" ht="12.75" customHeight="1" x14ac:dyDescent="0.25">
      <c r="A150" s="1"/>
      <c r="B150" s="1"/>
      <c r="C150" s="1"/>
      <c r="D150" s="1"/>
      <c r="E150" s="1"/>
      <c r="F150" s="1"/>
      <c r="G150" s="1"/>
      <c r="H150" s="1"/>
      <c r="I150" s="1"/>
      <c r="J150" s="1"/>
      <c r="K150" s="1"/>
      <c r="L150" s="1"/>
      <c r="M150" s="1"/>
      <c r="N150" s="1"/>
      <c r="O150" s="1"/>
      <c r="P150" s="1"/>
      <c r="Q150" s="1"/>
      <c r="R150" s="1"/>
      <c r="S150" s="1"/>
    </row>
    <row r="151" spans="1:19" ht="12.75" customHeight="1" x14ac:dyDescent="0.25">
      <c r="A151" s="1"/>
      <c r="B151" s="1"/>
      <c r="C151" s="1"/>
      <c r="D151" s="1"/>
      <c r="E151" s="1"/>
      <c r="F151" s="1"/>
      <c r="G151" s="1"/>
      <c r="H151" s="1"/>
      <c r="I151" s="1"/>
      <c r="J151" s="1"/>
      <c r="K151" s="1"/>
      <c r="L151" s="1"/>
      <c r="M151" s="1"/>
      <c r="N151" s="1"/>
      <c r="O151" s="1"/>
      <c r="P151" s="1"/>
      <c r="Q151" s="1"/>
      <c r="R151" s="1"/>
      <c r="S151" s="1"/>
    </row>
    <row r="152" spans="1:19" ht="12.75" customHeight="1" x14ac:dyDescent="0.25">
      <c r="A152" s="1"/>
      <c r="B152" s="1"/>
      <c r="C152" s="1"/>
      <c r="D152" s="1"/>
      <c r="E152" s="1"/>
      <c r="F152" s="1"/>
      <c r="G152" s="1"/>
      <c r="H152" s="1"/>
      <c r="I152" s="1"/>
      <c r="J152" s="1"/>
      <c r="K152" s="1"/>
      <c r="L152" s="1"/>
      <c r="M152" s="1"/>
      <c r="N152" s="1"/>
      <c r="O152" s="1"/>
      <c r="P152" s="1"/>
      <c r="Q152" s="1"/>
      <c r="R152" s="1"/>
      <c r="S152" s="1"/>
    </row>
    <row r="153" spans="1:19" ht="12.75" customHeight="1" x14ac:dyDescent="0.25">
      <c r="A153" s="1"/>
      <c r="B153" s="1"/>
      <c r="C153" s="1"/>
      <c r="D153" s="1"/>
      <c r="E153" s="1"/>
      <c r="F153" s="1"/>
      <c r="G153" s="1"/>
      <c r="H153" s="1"/>
      <c r="I153" s="1"/>
      <c r="J153" s="1"/>
      <c r="K153" s="1"/>
      <c r="L153" s="1"/>
      <c r="M153" s="1"/>
      <c r="N153" s="1"/>
      <c r="O153" s="1"/>
      <c r="P153" s="1"/>
      <c r="Q153" s="1"/>
      <c r="R153" s="1"/>
      <c r="S153" s="1"/>
    </row>
    <row r="154" spans="1:19" ht="12.75" customHeight="1" x14ac:dyDescent="0.25">
      <c r="A154" s="1"/>
      <c r="B154" s="1"/>
      <c r="C154" s="1"/>
      <c r="D154" s="1"/>
      <c r="E154" s="1"/>
      <c r="F154" s="1"/>
      <c r="G154" s="1"/>
      <c r="H154" s="1"/>
      <c r="I154" s="1"/>
      <c r="J154" s="1"/>
      <c r="K154" s="1"/>
      <c r="L154" s="1"/>
      <c r="M154" s="1"/>
      <c r="N154" s="1"/>
      <c r="O154" s="1"/>
      <c r="P154" s="1"/>
      <c r="Q154" s="1"/>
      <c r="R154" s="1"/>
      <c r="S154" s="1"/>
    </row>
    <row r="155" spans="1:19" ht="12.75" customHeight="1" x14ac:dyDescent="0.25">
      <c r="A155" s="1"/>
      <c r="B155" s="1"/>
      <c r="C155" s="1"/>
      <c r="D155" s="1"/>
      <c r="E155" s="1"/>
      <c r="F155" s="1"/>
      <c r="G155" s="1"/>
      <c r="H155" s="1"/>
      <c r="I155" s="1"/>
      <c r="J155" s="1"/>
      <c r="K155" s="1"/>
      <c r="L155" s="1"/>
      <c r="M155" s="1"/>
      <c r="N155" s="1"/>
      <c r="O155" s="1"/>
      <c r="P155" s="1"/>
      <c r="Q155" s="1"/>
      <c r="R155" s="1"/>
      <c r="S155" s="1"/>
    </row>
    <row r="156" spans="1:19" ht="12.75" customHeight="1" x14ac:dyDescent="0.25">
      <c r="A156" s="1"/>
      <c r="B156" s="1"/>
      <c r="C156" s="1"/>
      <c r="D156" s="1"/>
      <c r="E156" s="1"/>
      <c r="F156" s="1"/>
      <c r="G156" s="1"/>
      <c r="H156" s="1"/>
      <c r="I156" s="1"/>
      <c r="J156" s="1"/>
      <c r="K156" s="1"/>
      <c r="L156" s="1"/>
      <c r="M156" s="1"/>
      <c r="N156" s="1"/>
      <c r="O156" s="1"/>
      <c r="P156" s="1"/>
      <c r="Q156" s="1"/>
      <c r="R156" s="1"/>
      <c r="S156" s="1"/>
    </row>
    <row r="157" spans="1:19" ht="12.75" customHeight="1" x14ac:dyDescent="0.25">
      <c r="A157" s="1"/>
      <c r="B157" s="1"/>
      <c r="C157" s="1"/>
      <c r="D157" s="1"/>
      <c r="E157" s="1"/>
      <c r="F157" s="1"/>
      <c r="G157" s="1"/>
      <c r="H157" s="1"/>
      <c r="I157" s="1"/>
      <c r="J157" s="1"/>
      <c r="K157" s="1"/>
      <c r="L157" s="1"/>
      <c r="M157" s="1"/>
      <c r="N157" s="1"/>
      <c r="O157" s="1"/>
      <c r="P157" s="1"/>
      <c r="Q157" s="1"/>
      <c r="R157" s="1"/>
      <c r="S157" s="1"/>
    </row>
    <row r="158" spans="1:19" ht="12.75" customHeight="1" x14ac:dyDescent="0.25">
      <c r="A158" s="1"/>
      <c r="B158" s="1"/>
      <c r="C158" s="1"/>
      <c r="D158" s="1"/>
      <c r="E158" s="1"/>
      <c r="F158" s="1"/>
      <c r="G158" s="1"/>
      <c r="H158" s="1"/>
      <c r="I158" s="1"/>
      <c r="J158" s="1"/>
      <c r="K158" s="1"/>
      <c r="L158" s="1"/>
      <c r="M158" s="1"/>
      <c r="N158" s="1"/>
      <c r="O158" s="1"/>
      <c r="P158" s="1"/>
      <c r="Q158" s="1"/>
      <c r="R158" s="1"/>
      <c r="S158" s="1"/>
    </row>
    <row r="159" spans="1:19" ht="12.75" customHeight="1" x14ac:dyDescent="0.25">
      <c r="A159" s="1"/>
      <c r="B159" s="1"/>
      <c r="C159" s="1"/>
      <c r="D159" s="1"/>
      <c r="E159" s="1"/>
      <c r="F159" s="1"/>
      <c r="G159" s="1"/>
      <c r="H159" s="1"/>
      <c r="I159" s="1"/>
      <c r="J159" s="1"/>
      <c r="K159" s="1"/>
      <c r="L159" s="1"/>
      <c r="M159" s="1"/>
      <c r="N159" s="1"/>
      <c r="O159" s="1"/>
      <c r="P159" s="1"/>
      <c r="Q159" s="1"/>
      <c r="R159" s="1"/>
      <c r="S159" s="1"/>
    </row>
    <row r="160" spans="1:19" ht="12.75" customHeight="1" x14ac:dyDescent="0.25">
      <c r="A160" s="1"/>
      <c r="B160" s="1"/>
      <c r="C160" s="1"/>
      <c r="D160" s="1"/>
      <c r="E160" s="1"/>
      <c r="F160" s="1"/>
      <c r="G160" s="1"/>
      <c r="H160" s="1"/>
      <c r="I160" s="1"/>
      <c r="J160" s="1"/>
      <c r="K160" s="1"/>
      <c r="L160" s="1"/>
      <c r="M160" s="1"/>
      <c r="N160" s="1"/>
      <c r="O160" s="1"/>
      <c r="P160" s="1"/>
      <c r="Q160" s="1"/>
      <c r="R160" s="1"/>
      <c r="S160" s="1"/>
    </row>
    <row r="161" spans="1:19" ht="12.75" customHeight="1" x14ac:dyDescent="0.25">
      <c r="A161" s="1"/>
      <c r="B161" s="1"/>
      <c r="C161" s="1"/>
      <c r="D161" s="1"/>
      <c r="E161" s="1"/>
      <c r="F161" s="1"/>
      <c r="G161" s="1"/>
      <c r="H161" s="1"/>
      <c r="I161" s="1"/>
      <c r="J161" s="1"/>
      <c r="K161" s="1"/>
      <c r="L161" s="1"/>
      <c r="M161" s="1"/>
      <c r="N161" s="1"/>
      <c r="O161" s="1"/>
      <c r="P161" s="1"/>
      <c r="Q161" s="1"/>
      <c r="R161" s="1"/>
      <c r="S161" s="1"/>
    </row>
    <row r="162" spans="1:19" ht="12.75" customHeight="1" x14ac:dyDescent="0.25">
      <c r="A162" s="1"/>
      <c r="B162" s="1"/>
      <c r="C162" s="1"/>
      <c r="D162" s="1"/>
      <c r="E162" s="1"/>
      <c r="F162" s="1"/>
      <c r="G162" s="1"/>
      <c r="H162" s="1"/>
      <c r="I162" s="1"/>
      <c r="J162" s="1"/>
      <c r="K162" s="1"/>
      <c r="L162" s="1"/>
      <c r="M162" s="1"/>
      <c r="N162" s="1"/>
      <c r="O162" s="1"/>
      <c r="P162" s="1"/>
      <c r="Q162" s="1"/>
      <c r="R162" s="1"/>
      <c r="S162" s="1"/>
    </row>
    <row r="163" spans="1:19" ht="12.75" customHeight="1" x14ac:dyDescent="0.25">
      <c r="A163" s="1"/>
      <c r="B163" s="1"/>
      <c r="C163" s="1"/>
      <c r="D163" s="1"/>
      <c r="E163" s="1"/>
      <c r="F163" s="1"/>
      <c r="G163" s="1"/>
      <c r="H163" s="1"/>
      <c r="I163" s="1"/>
      <c r="J163" s="1"/>
      <c r="K163" s="1"/>
      <c r="L163" s="1"/>
      <c r="M163" s="1"/>
      <c r="N163" s="1"/>
      <c r="O163" s="1"/>
      <c r="P163" s="1"/>
      <c r="Q163" s="1"/>
      <c r="R163" s="1"/>
      <c r="S163" s="1"/>
    </row>
    <row r="164" spans="1:19" ht="12.75" customHeight="1" x14ac:dyDescent="0.25">
      <c r="A164" s="1"/>
      <c r="B164" s="1"/>
      <c r="C164" s="1"/>
      <c r="D164" s="1"/>
      <c r="E164" s="1"/>
      <c r="F164" s="1"/>
      <c r="G164" s="1"/>
      <c r="H164" s="1"/>
      <c r="I164" s="1"/>
      <c r="J164" s="1"/>
      <c r="K164" s="1"/>
      <c r="L164" s="1"/>
      <c r="M164" s="1"/>
      <c r="N164" s="1"/>
      <c r="O164" s="1"/>
      <c r="P164" s="1"/>
      <c r="Q164" s="1"/>
      <c r="R164" s="1"/>
      <c r="S164" s="1"/>
    </row>
    <row r="165" spans="1:19" ht="12.75" customHeight="1" x14ac:dyDescent="0.25">
      <c r="A165" s="1"/>
      <c r="B165" s="1"/>
      <c r="C165" s="1"/>
      <c r="D165" s="1"/>
      <c r="E165" s="1"/>
      <c r="F165" s="1"/>
      <c r="G165" s="1"/>
      <c r="H165" s="1"/>
      <c r="I165" s="1"/>
      <c r="J165" s="1"/>
      <c r="K165" s="1"/>
      <c r="L165" s="1"/>
      <c r="M165" s="1"/>
      <c r="N165" s="1"/>
      <c r="O165" s="1"/>
      <c r="P165" s="1"/>
      <c r="Q165" s="1"/>
      <c r="R165" s="1"/>
      <c r="S165" s="1"/>
    </row>
    <row r="166" spans="1:19" ht="12.75" customHeight="1" x14ac:dyDescent="0.25">
      <c r="A166" s="1"/>
      <c r="B166" s="1"/>
      <c r="C166" s="1"/>
      <c r="D166" s="1"/>
      <c r="E166" s="1"/>
      <c r="F166" s="1"/>
      <c r="G166" s="1"/>
      <c r="H166" s="1"/>
      <c r="I166" s="1"/>
      <c r="J166" s="1"/>
      <c r="K166" s="1"/>
      <c r="L166" s="1"/>
      <c r="M166" s="1"/>
      <c r="N166" s="1"/>
      <c r="O166" s="1"/>
      <c r="P166" s="1"/>
      <c r="Q166" s="1"/>
      <c r="R166" s="1"/>
      <c r="S166" s="1"/>
    </row>
    <row r="167" spans="1:19" ht="12.75" customHeight="1" x14ac:dyDescent="0.25">
      <c r="A167" s="1"/>
      <c r="B167" s="1"/>
      <c r="C167" s="1"/>
      <c r="D167" s="1"/>
      <c r="E167" s="1"/>
      <c r="F167" s="1"/>
      <c r="G167" s="1"/>
      <c r="H167" s="1"/>
      <c r="I167" s="1"/>
      <c r="J167" s="1"/>
      <c r="K167" s="1"/>
      <c r="L167" s="1"/>
      <c r="M167" s="1"/>
      <c r="N167" s="1"/>
      <c r="O167" s="1"/>
      <c r="P167" s="1"/>
      <c r="Q167" s="1"/>
      <c r="R167" s="1"/>
      <c r="S167" s="1"/>
    </row>
    <row r="168" spans="1:19" ht="12.75" customHeight="1" x14ac:dyDescent="0.25">
      <c r="A168" s="1"/>
      <c r="B168" s="1"/>
      <c r="C168" s="1"/>
      <c r="D168" s="1"/>
      <c r="E168" s="1"/>
      <c r="F168" s="1"/>
      <c r="G168" s="1"/>
      <c r="H168" s="1"/>
      <c r="I168" s="1"/>
      <c r="J168" s="1"/>
      <c r="K168" s="1"/>
      <c r="L168" s="1"/>
      <c r="M168" s="1"/>
      <c r="N168" s="1"/>
      <c r="O168" s="1"/>
      <c r="P168" s="1"/>
      <c r="Q168" s="1"/>
      <c r="R168" s="1"/>
      <c r="S168" s="1"/>
    </row>
    <row r="169" spans="1:19" ht="12.75" customHeight="1" x14ac:dyDescent="0.25">
      <c r="A169" s="1"/>
      <c r="B169" s="1"/>
      <c r="C169" s="1"/>
      <c r="D169" s="1"/>
      <c r="E169" s="1"/>
      <c r="F169" s="1"/>
      <c r="G169" s="1"/>
      <c r="H169" s="1"/>
      <c r="I169" s="1"/>
      <c r="J169" s="1"/>
      <c r="K169" s="1"/>
      <c r="L169" s="1"/>
      <c r="M169" s="1"/>
      <c r="N169" s="1"/>
      <c r="O169" s="1"/>
      <c r="P169" s="1"/>
      <c r="Q169" s="1"/>
      <c r="R169" s="1"/>
      <c r="S169" s="1"/>
    </row>
    <row r="170" spans="1:19" ht="12.75" customHeight="1" x14ac:dyDescent="0.25">
      <c r="A170" s="1"/>
      <c r="B170" s="1"/>
      <c r="C170" s="1"/>
      <c r="D170" s="1"/>
      <c r="E170" s="1"/>
      <c r="F170" s="1"/>
      <c r="G170" s="1"/>
      <c r="H170" s="1"/>
      <c r="I170" s="1"/>
      <c r="J170" s="1"/>
      <c r="K170" s="1"/>
      <c r="L170" s="1"/>
      <c r="M170" s="1"/>
      <c r="N170" s="1"/>
      <c r="O170" s="1"/>
      <c r="P170" s="1"/>
      <c r="Q170" s="1"/>
      <c r="R170" s="1"/>
      <c r="S170" s="1"/>
    </row>
    <row r="171" spans="1:19" ht="12.75" customHeight="1" x14ac:dyDescent="0.25">
      <c r="A171" s="1"/>
      <c r="B171" s="1"/>
      <c r="C171" s="1"/>
      <c r="D171" s="1"/>
      <c r="E171" s="1"/>
      <c r="F171" s="1"/>
      <c r="G171" s="1"/>
      <c r="H171" s="1"/>
      <c r="I171" s="1"/>
      <c r="J171" s="1"/>
      <c r="K171" s="1"/>
      <c r="L171" s="1"/>
      <c r="M171" s="1"/>
      <c r="N171" s="1"/>
      <c r="O171" s="1"/>
      <c r="P171" s="1"/>
      <c r="Q171" s="1"/>
      <c r="R171" s="1"/>
      <c r="S171" s="1"/>
    </row>
    <row r="172" spans="1:19" ht="12.75" customHeight="1" x14ac:dyDescent="0.25">
      <c r="A172" s="1"/>
      <c r="B172" s="1"/>
      <c r="C172" s="1"/>
      <c r="D172" s="1"/>
      <c r="E172" s="1"/>
      <c r="F172" s="1"/>
      <c r="G172" s="1"/>
      <c r="H172" s="1"/>
      <c r="I172" s="1"/>
      <c r="J172" s="1"/>
      <c r="K172" s="1"/>
      <c r="L172" s="1"/>
      <c r="M172" s="1"/>
      <c r="N172" s="1"/>
      <c r="O172" s="1"/>
      <c r="P172" s="1"/>
      <c r="Q172" s="1"/>
      <c r="R172" s="1"/>
      <c r="S172" s="1"/>
    </row>
    <row r="173" spans="1:19" ht="12.75" customHeight="1" x14ac:dyDescent="0.25">
      <c r="A173" s="1"/>
      <c r="B173" s="1"/>
      <c r="C173" s="1"/>
      <c r="D173" s="1"/>
      <c r="E173" s="1"/>
      <c r="F173" s="1"/>
      <c r="G173" s="1"/>
      <c r="H173" s="1"/>
      <c r="I173" s="1"/>
      <c r="J173" s="1"/>
      <c r="K173" s="1"/>
      <c r="L173" s="1"/>
      <c r="M173" s="1"/>
      <c r="N173" s="1"/>
      <c r="O173" s="1"/>
      <c r="P173" s="1"/>
      <c r="Q173" s="1"/>
      <c r="R173" s="1"/>
      <c r="S173" s="1"/>
    </row>
    <row r="174" spans="1:19" ht="12.75" customHeight="1" x14ac:dyDescent="0.25">
      <c r="A174" s="1"/>
      <c r="B174" s="1"/>
      <c r="C174" s="1"/>
      <c r="D174" s="1"/>
      <c r="E174" s="1"/>
      <c r="F174" s="1"/>
      <c r="G174" s="1"/>
      <c r="H174" s="1"/>
      <c r="I174" s="1"/>
      <c r="J174" s="1"/>
      <c r="K174" s="1"/>
      <c r="L174" s="1"/>
      <c r="M174" s="1"/>
      <c r="N174" s="1"/>
      <c r="O174" s="1"/>
      <c r="P174" s="1"/>
      <c r="Q174" s="1"/>
      <c r="R174" s="1"/>
      <c r="S174" s="1"/>
    </row>
    <row r="175" spans="1:19" ht="12.75" customHeight="1" x14ac:dyDescent="0.25">
      <c r="A175" s="1"/>
      <c r="B175" s="1"/>
      <c r="C175" s="1"/>
      <c r="D175" s="1"/>
      <c r="E175" s="1"/>
      <c r="F175" s="1"/>
      <c r="G175" s="1"/>
      <c r="H175" s="1"/>
      <c r="I175" s="1"/>
      <c r="J175" s="1"/>
      <c r="K175" s="1"/>
      <c r="L175" s="1"/>
      <c r="M175" s="1"/>
      <c r="N175" s="1"/>
      <c r="O175" s="1"/>
      <c r="P175" s="1"/>
      <c r="Q175" s="1"/>
      <c r="R175" s="1"/>
      <c r="S175" s="1"/>
    </row>
    <row r="176" spans="1:19" ht="12.75" customHeight="1" x14ac:dyDescent="0.25">
      <c r="A176" s="1"/>
      <c r="B176" s="1"/>
      <c r="C176" s="1"/>
      <c r="D176" s="1"/>
      <c r="E176" s="1"/>
      <c r="F176" s="1"/>
      <c r="G176" s="1"/>
      <c r="H176" s="1"/>
      <c r="I176" s="1"/>
      <c r="J176" s="1"/>
      <c r="K176" s="1"/>
      <c r="L176" s="1"/>
      <c r="M176" s="1"/>
      <c r="N176" s="1"/>
      <c r="O176" s="1"/>
      <c r="P176" s="1"/>
      <c r="Q176" s="1"/>
      <c r="R176" s="1"/>
      <c r="S176" s="1"/>
    </row>
    <row r="177" spans="1:19" ht="12.75" customHeight="1" x14ac:dyDescent="0.25">
      <c r="A177" s="1"/>
      <c r="B177" s="1"/>
      <c r="C177" s="1"/>
      <c r="D177" s="1"/>
      <c r="E177" s="1"/>
      <c r="F177" s="1"/>
      <c r="G177" s="1"/>
      <c r="H177" s="1"/>
      <c r="I177" s="1"/>
      <c r="J177" s="1"/>
      <c r="K177" s="1"/>
      <c r="L177" s="1"/>
      <c r="M177" s="1"/>
      <c r="N177" s="1"/>
      <c r="O177" s="1"/>
      <c r="P177" s="1"/>
      <c r="Q177" s="1"/>
      <c r="R177" s="1"/>
      <c r="S177" s="1"/>
    </row>
    <row r="178" spans="1:19" ht="12.75" customHeight="1" x14ac:dyDescent="0.25">
      <c r="A178" s="1"/>
      <c r="B178" s="1"/>
      <c r="C178" s="1"/>
      <c r="D178" s="1"/>
      <c r="E178" s="1"/>
      <c r="F178" s="1"/>
      <c r="G178" s="1"/>
      <c r="H178" s="1"/>
      <c r="I178" s="1"/>
      <c r="J178" s="1"/>
      <c r="K178" s="1"/>
      <c r="L178" s="1"/>
      <c r="M178" s="1"/>
      <c r="N178" s="1"/>
      <c r="O178" s="1"/>
      <c r="P178" s="1"/>
      <c r="Q178" s="1"/>
      <c r="R178" s="1"/>
      <c r="S178" s="1"/>
    </row>
    <row r="179" spans="1:19" ht="12.75" customHeight="1" x14ac:dyDescent="0.25">
      <c r="A179" s="1"/>
      <c r="B179" s="1"/>
      <c r="C179" s="1"/>
      <c r="D179" s="1"/>
      <c r="E179" s="1"/>
      <c r="F179" s="1"/>
      <c r="G179" s="1"/>
      <c r="H179" s="1"/>
      <c r="I179" s="1"/>
      <c r="J179" s="1"/>
      <c r="K179" s="1"/>
      <c r="L179" s="1"/>
      <c r="M179" s="1"/>
      <c r="N179" s="1"/>
      <c r="O179" s="1"/>
      <c r="P179" s="1"/>
      <c r="Q179" s="1"/>
      <c r="R179" s="1"/>
      <c r="S179" s="1"/>
    </row>
    <row r="180" spans="1:19" ht="12.75" customHeight="1" x14ac:dyDescent="0.25">
      <c r="A180" s="1"/>
      <c r="B180" s="1"/>
      <c r="C180" s="1"/>
      <c r="D180" s="1"/>
      <c r="E180" s="1"/>
      <c r="F180" s="1"/>
      <c r="G180" s="1"/>
      <c r="H180" s="1"/>
      <c r="I180" s="1"/>
      <c r="J180" s="1"/>
      <c r="K180" s="1"/>
      <c r="L180" s="1"/>
      <c r="M180" s="1"/>
      <c r="N180" s="1"/>
      <c r="O180" s="1"/>
      <c r="P180" s="1"/>
      <c r="Q180" s="1"/>
      <c r="R180" s="1"/>
      <c r="S180" s="1"/>
    </row>
    <row r="181" spans="1:19" ht="12.75" customHeight="1" x14ac:dyDescent="0.25">
      <c r="A181" s="1"/>
      <c r="B181" s="1"/>
      <c r="C181" s="1"/>
      <c r="D181" s="1"/>
      <c r="E181" s="1"/>
      <c r="F181" s="1"/>
      <c r="G181" s="1"/>
      <c r="H181" s="1"/>
      <c r="I181" s="1"/>
      <c r="J181" s="1"/>
      <c r="K181" s="1"/>
      <c r="L181" s="1"/>
      <c r="M181" s="1"/>
      <c r="N181" s="1"/>
      <c r="O181" s="1"/>
      <c r="P181" s="1"/>
      <c r="Q181" s="1"/>
      <c r="R181" s="1"/>
      <c r="S181" s="1"/>
    </row>
    <row r="182" spans="1:19" ht="12.75" customHeight="1" x14ac:dyDescent="0.25">
      <c r="A182" s="1"/>
      <c r="B182" s="1"/>
      <c r="C182" s="1"/>
      <c r="D182" s="1"/>
      <c r="E182" s="1"/>
      <c r="F182" s="1"/>
      <c r="G182" s="1"/>
      <c r="H182" s="1"/>
      <c r="I182" s="1"/>
      <c r="J182" s="1"/>
      <c r="K182" s="1"/>
      <c r="L182" s="1"/>
      <c r="M182" s="1"/>
      <c r="N182" s="1"/>
      <c r="O182" s="1"/>
      <c r="P182" s="1"/>
      <c r="Q182" s="1"/>
      <c r="R182" s="1"/>
      <c r="S182" s="1"/>
    </row>
    <row r="183" spans="1:19" ht="12.75" customHeight="1" x14ac:dyDescent="0.25">
      <c r="A183" s="1"/>
      <c r="B183" s="1"/>
      <c r="C183" s="1"/>
      <c r="D183" s="1"/>
      <c r="E183" s="1"/>
      <c r="F183" s="1"/>
      <c r="G183" s="1"/>
      <c r="H183" s="1"/>
      <c r="I183" s="1"/>
      <c r="J183" s="1"/>
      <c r="K183" s="1"/>
      <c r="L183" s="1"/>
      <c r="M183" s="1"/>
      <c r="N183" s="1"/>
      <c r="O183" s="1"/>
      <c r="P183" s="1"/>
      <c r="Q183" s="1"/>
      <c r="R183" s="1"/>
      <c r="S183" s="1"/>
    </row>
    <row r="184" spans="1:19" ht="12.75" customHeight="1" x14ac:dyDescent="0.25">
      <c r="A184" s="1"/>
      <c r="B184" s="1"/>
      <c r="C184" s="1"/>
      <c r="D184" s="1"/>
      <c r="E184" s="1"/>
      <c r="F184" s="1"/>
      <c r="G184" s="1"/>
      <c r="H184" s="1"/>
      <c r="I184" s="1"/>
      <c r="J184" s="1"/>
      <c r="K184" s="1"/>
      <c r="L184" s="1"/>
      <c r="M184" s="1"/>
      <c r="N184" s="1"/>
      <c r="O184" s="1"/>
      <c r="P184" s="1"/>
      <c r="Q184" s="1"/>
      <c r="R184" s="1"/>
      <c r="S184" s="1"/>
    </row>
    <row r="185" spans="1:19" ht="12.75" customHeight="1" x14ac:dyDescent="0.25">
      <c r="A185" s="1"/>
      <c r="B185" s="1"/>
      <c r="C185" s="1"/>
      <c r="D185" s="1"/>
      <c r="E185" s="1"/>
      <c r="F185" s="1"/>
      <c r="G185" s="1"/>
      <c r="H185" s="1"/>
      <c r="I185" s="1"/>
      <c r="J185" s="1"/>
      <c r="K185" s="1"/>
      <c r="L185" s="1"/>
      <c r="M185" s="1"/>
      <c r="N185" s="1"/>
      <c r="O185" s="1"/>
      <c r="P185" s="1"/>
      <c r="Q185" s="1"/>
      <c r="R185" s="1"/>
      <c r="S185" s="1"/>
    </row>
    <row r="186" spans="1:19" ht="12.75" customHeight="1" x14ac:dyDescent="0.25">
      <c r="A186" s="1"/>
      <c r="B186" s="1"/>
      <c r="C186" s="1"/>
      <c r="D186" s="1"/>
      <c r="E186" s="1"/>
      <c r="F186" s="1"/>
      <c r="G186" s="1"/>
      <c r="H186" s="1"/>
      <c r="I186" s="1"/>
      <c r="J186" s="1"/>
      <c r="K186" s="1"/>
      <c r="L186" s="1"/>
      <c r="M186" s="1"/>
      <c r="N186" s="1"/>
      <c r="O186" s="1"/>
      <c r="P186" s="1"/>
      <c r="Q186" s="1"/>
      <c r="R186" s="1"/>
      <c r="S186" s="1"/>
    </row>
    <row r="187" spans="1:19" ht="12.75" customHeight="1" x14ac:dyDescent="0.25">
      <c r="A187" s="1"/>
      <c r="B187" s="1"/>
      <c r="C187" s="1"/>
      <c r="D187" s="1"/>
      <c r="E187" s="1"/>
      <c r="F187" s="1"/>
      <c r="G187" s="1"/>
      <c r="H187" s="1"/>
      <c r="I187" s="1"/>
      <c r="J187" s="1"/>
      <c r="K187" s="1"/>
      <c r="L187" s="1"/>
      <c r="M187" s="1"/>
      <c r="N187" s="1"/>
      <c r="O187" s="1"/>
      <c r="P187" s="1"/>
      <c r="Q187" s="1"/>
      <c r="R187" s="1"/>
      <c r="S187" s="1"/>
    </row>
    <row r="188" spans="1:19" ht="12.75" customHeight="1" x14ac:dyDescent="0.25">
      <c r="A188" s="1"/>
      <c r="B188" s="1"/>
      <c r="C188" s="1"/>
      <c r="D188" s="1"/>
      <c r="E188" s="1"/>
      <c r="F188" s="1"/>
      <c r="G188" s="1"/>
      <c r="H188" s="1"/>
      <c r="I188" s="1"/>
      <c r="J188" s="1"/>
      <c r="K188" s="1"/>
      <c r="L188" s="1"/>
      <c r="M188" s="1"/>
      <c r="N188" s="1"/>
      <c r="O188" s="1"/>
      <c r="P188" s="1"/>
      <c r="Q188" s="1"/>
      <c r="R188" s="1"/>
      <c r="S188" s="1"/>
    </row>
    <row r="189" spans="1:19" ht="12.75" customHeight="1" x14ac:dyDescent="0.25">
      <c r="A189" s="1"/>
      <c r="B189" s="1"/>
      <c r="C189" s="1"/>
      <c r="D189" s="1"/>
      <c r="E189" s="1"/>
      <c r="F189" s="1"/>
      <c r="G189" s="1"/>
      <c r="H189" s="1"/>
      <c r="I189" s="1"/>
      <c r="J189" s="1"/>
      <c r="K189" s="1"/>
      <c r="L189" s="1"/>
      <c r="M189" s="1"/>
      <c r="N189" s="1"/>
      <c r="O189" s="1"/>
      <c r="P189" s="1"/>
      <c r="Q189" s="1"/>
      <c r="R189" s="1"/>
      <c r="S189" s="1"/>
    </row>
    <row r="190" spans="1:19" ht="12.75" customHeight="1" x14ac:dyDescent="0.25">
      <c r="A190" s="1"/>
      <c r="B190" s="1"/>
      <c r="C190" s="1"/>
      <c r="D190" s="1"/>
      <c r="E190" s="1"/>
      <c r="F190" s="1"/>
      <c r="G190" s="1"/>
      <c r="H190" s="1"/>
      <c r="I190" s="1"/>
      <c r="J190" s="1"/>
      <c r="K190" s="1"/>
      <c r="L190" s="1"/>
      <c r="M190" s="1"/>
      <c r="N190" s="1"/>
      <c r="O190" s="1"/>
      <c r="P190" s="1"/>
      <c r="Q190" s="1"/>
      <c r="R190" s="1"/>
      <c r="S190" s="1"/>
    </row>
    <row r="191" spans="1:19" ht="12.75" customHeight="1" x14ac:dyDescent="0.25">
      <c r="A191" s="1"/>
      <c r="B191" s="1"/>
      <c r="C191" s="1"/>
      <c r="D191" s="1"/>
      <c r="E191" s="1"/>
      <c r="F191" s="1"/>
      <c r="G191" s="1"/>
      <c r="H191" s="1"/>
      <c r="I191" s="1"/>
      <c r="J191" s="1"/>
      <c r="K191" s="1"/>
      <c r="L191" s="1"/>
      <c r="M191" s="1"/>
      <c r="N191" s="1"/>
      <c r="O191" s="1"/>
      <c r="P191" s="1"/>
      <c r="Q191" s="1"/>
      <c r="R191" s="1"/>
      <c r="S191" s="1"/>
    </row>
    <row r="192" spans="1:19" ht="12.75" customHeight="1" x14ac:dyDescent="0.25">
      <c r="A192" s="1"/>
      <c r="B192" s="1"/>
      <c r="C192" s="1"/>
      <c r="D192" s="1"/>
      <c r="E192" s="1"/>
      <c r="F192" s="1"/>
      <c r="G192" s="1"/>
      <c r="H192" s="1"/>
      <c r="I192" s="1"/>
      <c r="J192" s="1"/>
      <c r="K192" s="1"/>
      <c r="L192" s="1"/>
      <c r="M192" s="1"/>
      <c r="N192" s="1"/>
      <c r="O192" s="1"/>
      <c r="P192" s="1"/>
      <c r="Q192" s="1"/>
      <c r="R192" s="1"/>
      <c r="S192" s="1"/>
    </row>
    <row r="193" spans="1:19" ht="12.75" customHeight="1" x14ac:dyDescent="0.25">
      <c r="A193" s="1"/>
      <c r="B193" s="1"/>
      <c r="C193" s="1"/>
      <c r="D193" s="1"/>
      <c r="E193" s="1"/>
      <c r="F193" s="1"/>
      <c r="G193" s="1"/>
      <c r="H193" s="1"/>
      <c r="I193" s="1"/>
      <c r="J193" s="1"/>
      <c r="K193" s="1"/>
      <c r="L193" s="1"/>
      <c r="M193" s="1"/>
      <c r="N193" s="1"/>
      <c r="O193" s="1"/>
      <c r="P193" s="1"/>
      <c r="Q193" s="1"/>
      <c r="R193" s="1"/>
      <c r="S193" s="1"/>
    </row>
    <row r="194" spans="1:19" ht="12.75" customHeight="1" x14ac:dyDescent="0.25">
      <c r="A194" s="1"/>
      <c r="B194" s="1"/>
      <c r="C194" s="1"/>
      <c r="D194" s="1"/>
      <c r="E194" s="1"/>
      <c r="F194" s="1"/>
      <c r="G194" s="1"/>
      <c r="H194" s="1"/>
      <c r="I194" s="1"/>
      <c r="J194" s="1"/>
      <c r="K194" s="1"/>
      <c r="L194" s="1"/>
      <c r="M194" s="1"/>
      <c r="N194" s="1"/>
      <c r="O194" s="1"/>
      <c r="P194" s="1"/>
      <c r="Q194" s="1"/>
      <c r="R194" s="1"/>
      <c r="S194" s="1"/>
    </row>
    <row r="195" spans="1:19" ht="12.75" customHeight="1" x14ac:dyDescent="0.25">
      <c r="A195" s="1"/>
      <c r="B195" s="1"/>
      <c r="C195" s="1"/>
      <c r="D195" s="1"/>
      <c r="E195" s="1"/>
      <c r="F195" s="1"/>
      <c r="G195" s="1"/>
      <c r="H195" s="1"/>
      <c r="I195" s="1"/>
      <c r="J195" s="1"/>
      <c r="K195" s="1"/>
      <c r="L195" s="1"/>
      <c r="M195" s="1"/>
      <c r="N195" s="1"/>
      <c r="O195" s="1"/>
      <c r="P195" s="1"/>
      <c r="Q195" s="1"/>
      <c r="R195" s="1"/>
      <c r="S195" s="1"/>
    </row>
    <row r="196" spans="1:19" ht="12.75" customHeight="1" x14ac:dyDescent="0.25">
      <c r="A196" s="1"/>
      <c r="B196" s="1"/>
      <c r="C196" s="1"/>
      <c r="D196" s="1"/>
      <c r="E196" s="1"/>
      <c r="F196" s="1"/>
      <c r="G196" s="1"/>
      <c r="H196" s="1"/>
      <c r="I196" s="1"/>
      <c r="J196" s="1"/>
      <c r="K196" s="1"/>
      <c r="L196" s="1"/>
      <c r="M196" s="1"/>
      <c r="N196" s="1"/>
      <c r="O196" s="1"/>
      <c r="P196" s="1"/>
      <c r="Q196" s="1"/>
      <c r="R196" s="1"/>
      <c r="S196" s="1"/>
    </row>
    <row r="197" spans="1:19" ht="12.75" customHeight="1" x14ac:dyDescent="0.25">
      <c r="A197" s="1"/>
      <c r="B197" s="1"/>
      <c r="C197" s="1"/>
      <c r="D197" s="1"/>
      <c r="E197" s="1"/>
      <c r="F197" s="1"/>
      <c r="G197" s="1"/>
      <c r="H197" s="1"/>
      <c r="I197" s="1"/>
      <c r="J197" s="1"/>
      <c r="K197" s="1"/>
      <c r="L197" s="1"/>
      <c r="M197" s="1"/>
      <c r="N197" s="1"/>
      <c r="O197" s="1"/>
      <c r="P197" s="1"/>
      <c r="Q197" s="1"/>
      <c r="R197" s="1"/>
      <c r="S197" s="1"/>
    </row>
    <row r="198" spans="1:19" ht="12.75" customHeight="1" x14ac:dyDescent="0.25">
      <c r="A198" s="1"/>
      <c r="B198" s="1"/>
      <c r="C198" s="1"/>
      <c r="D198" s="1"/>
      <c r="E198" s="1"/>
      <c r="F198" s="1"/>
      <c r="G198" s="1"/>
      <c r="H198" s="1"/>
      <c r="I198" s="1"/>
      <c r="J198" s="1"/>
      <c r="K198" s="1"/>
      <c r="L198" s="1"/>
      <c r="M198" s="1"/>
      <c r="N198" s="1"/>
      <c r="O198" s="1"/>
      <c r="P198" s="1"/>
      <c r="Q198" s="1"/>
      <c r="R198" s="1"/>
      <c r="S198" s="1"/>
    </row>
    <row r="199" spans="1:19" ht="12.75" customHeight="1" x14ac:dyDescent="0.25">
      <c r="A199" s="1"/>
      <c r="B199" s="1"/>
      <c r="C199" s="1"/>
      <c r="D199" s="1"/>
      <c r="E199" s="1"/>
      <c r="F199" s="1"/>
      <c r="G199" s="1"/>
      <c r="H199" s="1"/>
      <c r="I199" s="1"/>
      <c r="J199" s="1"/>
      <c r="K199" s="1"/>
      <c r="L199" s="1"/>
      <c r="M199" s="1"/>
      <c r="N199" s="1"/>
      <c r="O199" s="1"/>
      <c r="P199" s="1"/>
      <c r="Q199" s="1"/>
      <c r="R199" s="1"/>
      <c r="S199" s="1"/>
    </row>
    <row r="200" spans="1:19" ht="12.75" customHeight="1" x14ac:dyDescent="0.25">
      <c r="A200" s="1"/>
      <c r="B200" s="1"/>
      <c r="C200" s="1"/>
      <c r="D200" s="1"/>
      <c r="E200" s="1"/>
      <c r="F200" s="1"/>
      <c r="G200" s="1"/>
      <c r="H200" s="1"/>
      <c r="I200" s="1"/>
      <c r="J200" s="1"/>
      <c r="K200" s="1"/>
      <c r="L200" s="1"/>
      <c r="M200" s="1"/>
      <c r="N200" s="1"/>
      <c r="O200" s="1"/>
      <c r="P200" s="1"/>
      <c r="Q200" s="1"/>
      <c r="R200" s="1"/>
      <c r="S200" s="1"/>
    </row>
    <row r="201" spans="1:19" ht="12.75" customHeight="1" x14ac:dyDescent="0.25">
      <c r="A201" s="1"/>
      <c r="B201" s="1"/>
      <c r="C201" s="1"/>
      <c r="D201" s="1"/>
      <c r="E201" s="1"/>
      <c r="F201" s="1"/>
      <c r="G201" s="1"/>
      <c r="H201" s="1"/>
      <c r="I201" s="1"/>
      <c r="J201" s="1"/>
      <c r="K201" s="1"/>
      <c r="L201" s="1"/>
      <c r="M201" s="1"/>
      <c r="N201" s="1"/>
      <c r="O201" s="1"/>
      <c r="P201" s="1"/>
      <c r="Q201" s="1"/>
      <c r="R201" s="1"/>
      <c r="S201" s="1"/>
    </row>
    <row r="202" spans="1:19" ht="12.75" customHeight="1" x14ac:dyDescent="0.25">
      <c r="A202" s="1"/>
      <c r="B202" s="1"/>
      <c r="C202" s="1"/>
      <c r="D202" s="1"/>
      <c r="E202" s="1"/>
      <c r="F202" s="1"/>
      <c r="G202" s="1"/>
      <c r="H202" s="1"/>
      <c r="I202" s="1"/>
      <c r="J202" s="1"/>
      <c r="K202" s="1"/>
      <c r="L202" s="1"/>
      <c r="M202" s="1"/>
      <c r="N202" s="1"/>
      <c r="O202" s="1"/>
      <c r="P202" s="1"/>
      <c r="Q202" s="1"/>
      <c r="R202" s="1"/>
      <c r="S202" s="1"/>
    </row>
    <row r="203" spans="1:19" ht="12.75" customHeight="1" x14ac:dyDescent="0.25">
      <c r="A203" s="1"/>
      <c r="B203" s="1"/>
      <c r="C203" s="1"/>
      <c r="D203" s="1"/>
      <c r="E203" s="1"/>
      <c r="F203" s="1"/>
      <c r="G203" s="1"/>
      <c r="H203" s="1"/>
      <c r="I203" s="1"/>
      <c r="J203" s="1"/>
      <c r="K203" s="1"/>
      <c r="L203" s="1"/>
      <c r="M203" s="1"/>
      <c r="N203" s="1"/>
      <c r="O203" s="1"/>
      <c r="P203" s="1"/>
      <c r="Q203" s="1"/>
      <c r="R203" s="1"/>
      <c r="S203" s="1"/>
    </row>
    <row r="204" spans="1:19" ht="12.75" customHeight="1" x14ac:dyDescent="0.25">
      <c r="A204" s="1"/>
      <c r="B204" s="1"/>
      <c r="C204" s="1"/>
      <c r="D204" s="1"/>
      <c r="E204" s="1"/>
      <c r="F204" s="1"/>
      <c r="G204" s="1"/>
      <c r="H204" s="1"/>
      <c r="I204" s="1"/>
      <c r="J204" s="1"/>
      <c r="K204" s="1"/>
      <c r="L204" s="1"/>
      <c r="M204" s="1"/>
      <c r="N204" s="1"/>
      <c r="O204" s="1"/>
      <c r="P204" s="1"/>
      <c r="Q204" s="1"/>
      <c r="R204" s="1"/>
      <c r="S204" s="1"/>
    </row>
    <row r="205" spans="1:19" ht="12.75" customHeight="1" x14ac:dyDescent="0.25">
      <c r="A205" s="1"/>
      <c r="B205" s="1"/>
      <c r="C205" s="1"/>
      <c r="D205" s="1"/>
      <c r="E205" s="1"/>
      <c r="F205" s="1"/>
      <c r="G205" s="1"/>
      <c r="H205" s="1"/>
      <c r="I205" s="1"/>
      <c r="J205" s="1"/>
      <c r="K205" s="1"/>
      <c r="L205" s="1"/>
      <c r="M205" s="1"/>
      <c r="N205" s="1"/>
      <c r="O205" s="1"/>
      <c r="P205" s="1"/>
      <c r="Q205" s="1"/>
      <c r="R205" s="1"/>
      <c r="S205" s="1"/>
    </row>
    <row r="206" spans="1:19" ht="12.75" customHeight="1" x14ac:dyDescent="0.25">
      <c r="A206" s="1"/>
      <c r="B206" s="1"/>
      <c r="C206" s="1"/>
      <c r="D206" s="1"/>
      <c r="E206" s="1"/>
      <c r="F206" s="1"/>
      <c r="G206" s="1"/>
      <c r="H206" s="1"/>
      <c r="I206" s="1"/>
      <c r="J206" s="1"/>
      <c r="K206" s="1"/>
      <c r="L206" s="1"/>
      <c r="M206" s="1"/>
      <c r="N206" s="1"/>
      <c r="O206" s="1"/>
      <c r="P206" s="1"/>
      <c r="Q206" s="1"/>
      <c r="R206" s="1"/>
      <c r="S206" s="1"/>
    </row>
    <row r="207" spans="1:19" ht="12.75" customHeight="1" x14ac:dyDescent="0.25">
      <c r="A207" s="1"/>
      <c r="B207" s="1"/>
      <c r="C207" s="1"/>
      <c r="D207" s="1"/>
      <c r="E207" s="1"/>
      <c r="F207" s="1"/>
      <c r="G207" s="1"/>
      <c r="H207" s="1"/>
      <c r="I207" s="1"/>
      <c r="J207" s="1"/>
      <c r="K207" s="1"/>
      <c r="L207" s="1"/>
      <c r="M207" s="1"/>
      <c r="N207" s="1"/>
      <c r="O207" s="1"/>
      <c r="P207" s="1"/>
      <c r="Q207" s="1"/>
      <c r="R207" s="1"/>
      <c r="S207" s="1"/>
    </row>
    <row r="208" spans="1:19" ht="12.75" customHeight="1" x14ac:dyDescent="0.25">
      <c r="A208" s="1"/>
      <c r="B208" s="1"/>
      <c r="C208" s="1"/>
      <c r="D208" s="1"/>
      <c r="E208" s="1"/>
      <c r="F208" s="1"/>
      <c r="G208" s="1"/>
      <c r="H208" s="1"/>
      <c r="I208" s="1"/>
      <c r="J208" s="1"/>
      <c r="K208" s="1"/>
      <c r="L208" s="1"/>
      <c r="M208" s="1"/>
      <c r="N208" s="1"/>
      <c r="O208" s="1"/>
      <c r="P208" s="1"/>
      <c r="Q208" s="1"/>
      <c r="R208" s="1"/>
      <c r="S208" s="1"/>
    </row>
    <row r="209" spans="1:19" ht="12.75" customHeight="1" x14ac:dyDescent="0.25">
      <c r="A209" s="1"/>
      <c r="B209" s="1"/>
      <c r="C209" s="1"/>
      <c r="D209" s="1"/>
      <c r="E209" s="1"/>
      <c r="F209" s="1"/>
      <c r="G209" s="1"/>
      <c r="H209" s="1"/>
      <c r="I209" s="1"/>
      <c r="J209" s="1"/>
      <c r="K209" s="1"/>
      <c r="L209" s="1"/>
      <c r="M209" s="1"/>
      <c r="N209" s="1"/>
      <c r="O209" s="1"/>
      <c r="P209" s="1"/>
      <c r="Q209" s="1"/>
      <c r="R209" s="1"/>
      <c r="S209" s="1"/>
    </row>
    <row r="210" spans="1:19" ht="12.75" customHeight="1" x14ac:dyDescent="0.25">
      <c r="A210" s="1"/>
      <c r="B210" s="1"/>
      <c r="C210" s="1"/>
      <c r="D210" s="1"/>
      <c r="E210" s="1"/>
      <c r="F210" s="1"/>
      <c r="G210" s="1"/>
      <c r="H210" s="1"/>
      <c r="I210" s="1"/>
      <c r="J210" s="1"/>
      <c r="K210" s="1"/>
      <c r="L210" s="1"/>
      <c r="M210" s="1"/>
      <c r="N210" s="1"/>
      <c r="O210" s="1"/>
      <c r="P210" s="1"/>
      <c r="Q210" s="1"/>
      <c r="R210" s="1"/>
      <c r="S210" s="1"/>
    </row>
    <row r="211" spans="1:19" ht="12.75" customHeight="1" x14ac:dyDescent="0.25">
      <c r="A211" s="1"/>
      <c r="B211" s="1"/>
      <c r="C211" s="1"/>
      <c r="D211" s="1"/>
      <c r="E211" s="1"/>
      <c r="F211" s="1"/>
      <c r="G211" s="1"/>
      <c r="H211" s="1"/>
      <c r="I211" s="1"/>
      <c r="J211" s="1"/>
      <c r="K211" s="1"/>
      <c r="L211" s="1"/>
      <c r="M211" s="1"/>
      <c r="N211" s="1"/>
      <c r="O211" s="1"/>
      <c r="P211" s="1"/>
      <c r="Q211" s="1"/>
      <c r="R211" s="1"/>
      <c r="S211" s="1"/>
    </row>
    <row r="212" spans="1:19" ht="12.75" customHeight="1" x14ac:dyDescent="0.25">
      <c r="A212" s="1"/>
      <c r="B212" s="1"/>
      <c r="C212" s="1"/>
      <c r="D212" s="1"/>
      <c r="E212" s="1"/>
      <c r="F212" s="1"/>
      <c r="G212" s="1"/>
      <c r="H212" s="1"/>
      <c r="I212" s="1"/>
      <c r="J212" s="1"/>
      <c r="K212" s="1"/>
      <c r="L212" s="1"/>
      <c r="M212" s="1"/>
      <c r="N212" s="1"/>
      <c r="O212" s="1"/>
      <c r="P212" s="1"/>
      <c r="Q212" s="1"/>
      <c r="R212" s="1"/>
      <c r="S212" s="1"/>
    </row>
    <row r="213" spans="1:19" ht="12.75" customHeight="1" x14ac:dyDescent="0.25">
      <c r="A213" s="1"/>
      <c r="B213" s="1"/>
      <c r="C213" s="1"/>
      <c r="D213" s="1"/>
      <c r="E213" s="1"/>
      <c r="F213" s="1"/>
      <c r="G213" s="1"/>
      <c r="H213" s="1"/>
      <c r="I213" s="1"/>
      <c r="J213" s="1"/>
      <c r="K213" s="1"/>
      <c r="L213" s="1"/>
      <c r="M213" s="1"/>
      <c r="N213" s="1"/>
      <c r="O213" s="1"/>
      <c r="P213" s="1"/>
      <c r="Q213" s="1"/>
      <c r="R213" s="1"/>
      <c r="S213" s="1"/>
    </row>
    <row r="214" spans="1:19" ht="12.75" customHeight="1" x14ac:dyDescent="0.25">
      <c r="A214" s="1"/>
      <c r="B214" s="1"/>
      <c r="C214" s="1"/>
      <c r="D214" s="1"/>
      <c r="E214" s="1"/>
      <c r="F214" s="1"/>
      <c r="G214" s="1"/>
      <c r="H214" s="1"/>
      <c r="I214" s="1"/>
      <c r="J214" s="1"/>
      <c r="K214" s="1"/>
      <c r="L214" s="1"/>
      <c r="M214" s="1"/>
      <c r="N214" s="1"/>
      <c r="O214" s="1"/>
      <c r="P214" s="1"/>
      <c r="Q214" s="1"/>
      <c r="R214" s="1"/>
      <c r="S214" s="1"/>
    </row>
    <row r="215" spans="1:19" ht="12.75" customHeight="1" x14ac:dyDescent="0.25">
      <c r="A215" s="1"/>
      <c r="B215" s="1"/>
      <c r="C215" s="1"/>
      <c r="D215" s="1"/>
      <c r="E215" s="1"/>
      <c r="F215" s="1"/>
      <c r="G215" s="1"/>
      <c r="H215" s="1"/>
      <c r="I215" s="1"/>
      <c r="J215" s="1"/>
      <c r="K215" s="1"/>
      <c r="L215" s="1"/>
      <c r="M215" s="1"/>
      <c r="N215" s="1"/>
      <c r="O215" s="1"/>
      <c r="P215" s="1"/>
      <c r="Q215" s="1"/>
      <c r="R215" s="1"/>
      <c r="S215" s="1"/>
    </row>
    <row r="216" spans="1:19" ht="12.75" customHeight="1" x14ac:dyDescent="0.25">
      <c r="A216" s="1"/>
      <c r="B216" s="1"/>
      <c r="C216" s="1"/>
      <c r="D216" s="1"/>
      <c r="E216" s="1"/>
      <c r="F216" s="1"/>
      <c r="G216" s="1"/>
      <c r="H216" s="1"/>
      <c r="I216" s="1"/>
      <c r="J216" s="1"/>
      <c r="K216" s="1"/>
      <c r="L216" s="1"/>
      <c r="M216" s="1"/>
      <c r="N216" s="1"/>
      <c r="O216" s="1"/>
      <c r="P216" s="1"/>
      <c r="Q216" s="1"/>
      <c r="R216" s="1"/>
      <c r="S216" s="1"/>
    </row>
    <row r="217" spans="1:19" ht="12.75" customHeight="1" x14ac:dyDescent="0.25">
      <c r="A217" s="1"/>
      <c r="B217" s="1"/>
      <c r="C217" s="1"/>
      <c r="D217" s="1"/>
      <c r="E217" s="1"/>
      <c r="F217" s="1"/>
      <c r="G217" s="1"/>
      <c r="H217" s="1"/>
      <c r="I217" s="1"/>
      <c r="J217" s="1"/>
      <c r="K217" s="1"/>
      <c r="L217" s="1"/>
      <c r="M217" s="1"/>
      <c r="N217" s="1"/>
      <c r="O217" s="1"/>
      <c r="P217" s="1"/>
      <c r="Q217" s="1"/>
      <c r="R217" s="1"/>
      <c r="S217" s="1"/>
    </row>
    <row r="218" spans="1:19" ht="12.75" customHeight="1" x14ac:dyDescent="0.25">
      <c r="A218" s="1"/>
      <c r="B218" s="1"/>
      <c r="C218" s="1"/>
      <c r="D218" s="1"/>
      <c r="E218" s="1"/>
      <c r="F218" s="1"/>
      <c r="G218" s="1"/>
      <c r="H218" s="1"/>
      <c r="I218" s="1"/>
      <c r="J218" s="1"/>
      <c r="K218" s="1"/>
      <c r="L218" s="1"/>
      <c r="M218" s="1"/>
      <c r="N218" s="1"/>
      <c r="O218" s="1"/>
      <c r="P218" s="1"/>
      <c r="Q218" s="1"/>
      <c r="R218" s="1"/>
      <c r="S218" s="1"/>
    </row>
    <row r="219" spans="1:19" ht="12.75" customHeight="1" x14ac:dyDescent="0.25">
      <c r="A219" s="1"/>
      <c r="B219" s="1"/>
      <c r="C219" s="1"/>
      <c r="D219" s="1"/>
      <c r="E219" s="1"/>
      <c r="F219" s="1"/>
      <c r="G219" s="1"/>
      <c r="H219" s="1"/>
      <c r="I219" s="1"/>
      <c r="J219" s="1"/>
      <c r="K219" s="1"/>
      <c r="L219" s="1"/>
      <c r="M219" s="1"/>
      <c r="N219" s="1"/>
      <c r="O219" s="1"/>
      <c r="P219" s="1"/>
      <c r="Q219" s="1"/>
      <c r="R219" s="1"/>
      <c r="S219" s="1"/>
    </row>
    <row r="220" spans="1:19" ht="12.75" customHeight="1" x14ac:dyDescent="0.25">
      <c r="A220" s="1"/>
      <c r="B220" s="1"/>
      <c r="C220" s="1"/>
      <c r="D220" s="1"/>
      <c r="E220" s="1"/>
      <c r="F220" s="1"/>
      <c r="G220" s="1"/>
      <c r="H220" s="1"/>
      <c r="I220" s="1"/>
      <c r="J220" s="1"/>
      <c r="K220" s="1"/>
      <c r="L220" s="1"/>
      <c r="M220" s="1"/>
      <c r="N220" s="1"/>
      <c r="O220" s="1"/>
      <c r="P220" s="1"/>
      <c r="Q220" s="1"/>
      <c r="R220" s="1"/>
      <c r="S220" s="1"/>
    </row>
    <row r="221" spans="1:19" ht="12.75" customHeight="1" x14ac:dyDescent="0.25">
      <c r="A221" s="1"/>
      <c r="B221" s="1"/>
      <c r="C221" s="1"/>
      <c r="D221" s="1"/>
      <c r="E221" s="1"/>
      <c r="F221" s="1"/>
      <c r="G221" s="1"/>
      <c r="H221" s="1"/>
      <c r="I221" s="1"/>
      <c r="J221" s="1"/>
      <c r="K221" s="1"/>
      <c r="L221" s="1"/>
      <c r="M221" s="1"/>
      <c r="N221" s="1"/>
      <c r="O221" s="1"/>
      <c r="P221" s="1"/>
      <c r="Q221" s="1"/>
      <c r="R221" s="1"/>
      <c r="S221" s="1"/>
    </row>
    <row r="222" spans="1:19" ht="12.75" customHeight="1" x14ac:dyDescent="0.25">
      <c r="A222" s="1"/>
      <c r="B222" s="1"/>
      <c r="C222" s="1"/>
      <c r="D222" s="1"/>
      <c r="E222" s="1"/>
      <c r="F222" s="1"/>
      <c r="G222" s="1"/>
      <c r="H222" s="1"/>
      <c r="I222" s="1"/>
      <c r="J222" s="1"/>
      <c r="K222" s="1"/>
      <c r="L222" s="1"/>
      <c r="M222" s="1"/>
      <c r="N222" s="1"/>
      <c r="O222" s="1"/>
      <c r="P222" s="1"/>
      <c r="Q222" s="1"/>
      <c r="R222" s="1"/>
      <c r="S222" s="1"/>
    </row>
    <row r="223" spans="1:19" ht="12.75" customHeight="1" x14ac:dyDescent="0.25">
      <c r="A223" s="1"/>
      <c r="B223" s="1"/>
      <c r="C223" s="1"/>
      <c r="D223" s="1"/>
      <c r="E223" s="1"/>
      <c r="F223" s="1"/>
      <c r="G223" s="1"/>
      <c r="H223" s="1"/>
      <c r="I223" s="1"/>
      <c r="J223" s="1"/>
      <c r="K223" s="1"/>
      <c r="L223" s="1"/>
      <c r="M223" s="1"/>
      <c r="N223" s="1"/>
      <c r="O223" s="1"/>
      <c r="P223" s="1"/>
      <c r="Q223" s="1"/>
      <c r="R223" s="1"/>
      <c r="S223" s="1"/>
    </row>
    <row r="224" spans="1:19" ht="12.75" customHeight="1" x14ac:dyDescent="0.25">
      <c r="A224" s="1"/>
      <c r="B224" s="1"/>
      <c r="C224" s="1"/>
      <c r="D224" s="1"/>
      <c r="E224" s="1"/>
      <c r="F224" s="1"/>
      <c r="G224" s="1"/>
      <c r="H224" s="1"/>
      <c r="I224" s="1"/>
      <c r="J224" s="1"/>
      <c r="K224" s="1"/>
      <c r="L224" s="1"/>
      <c r="M224" s="1"/>
      <c r="N224" s="1"/>
      <c r="O224" s="1"/>
      <c r="P224" s="1"/>
      <c r="Q224" s="1"/>
      <c r="R224" s="1"/>
      <c r="S224" s="1"/>
    </row>
    <row r="225" spans="1:19" ht="12.75" customHeight="1" x14ac:dyDescent="0.25">
      <c r="A225" s="1"/>
      <c r="B225" s="1"/>
      <c r="C225" s="1"/>
      <c r="D225" s="1"/>
      <c r="E225" s="1"/>
      <c r="F225" s="1"/>
      <c r="G225" s="1"/>
      <c r="H225" s="1"/>
      <c r="I225" s="1"/>
      <c r="J225" s="1"/>
      <c r="K225" s="1"/>
      <c r="L225" s="1"/>
      <c r="M225" s="1"/>
      <c r="N225" s="1"/>
      <c r="O225" s="1"/>
      <c r="P225" s="1"/>
      <c r="Q225" s="1"/>
      <c r="R225" s="1"/>
      <c r="S225" s="1"/>
    </row>
    <row r="226" spans="1:19" ht="12.75" customHeight="1" x14ac:dyDescent="0.25">
      <c r="A226" s="1"/>
      <c r="B226" s="1"/>
      <c r="C226" s="1"/>
      <c r="D226" s="1"/>
      <c r="E226" s="1"/>
      <c r="F226" s="1"/>
      <c r="G226" s="1"/>
      <c r="H226" s="1"/>
      <c r="I226" s="1"/>
      <c r="J226" s="1"/>
      <c r="K226" s="1"/>
      <c r="L226" s="1"/>
      <c r="M226" s="1"/>
      <c r="N226" s="1"/>
      <c r="O226" s="1"/>
      <c r="P226" s="1"/>
      <c r="Q226" s="1"/>
      <c r="R226" s="1"/>
      <c r="S226" s="1"/>
    </row>
    <row r="227" spans="1:19" ht="12.75" customHeight="1" x14ac:dyDescent="0.25">
      <c r="A227" s="1"/>
      <c r="B227" s="1"/>
      <c r="C227" s="1"/>
      <c r="D227" s="1"/>
      <c r="E227" s="1"/>
      <c r="F227" s="1"/>
      <c r="G227" s="1"/>
      <c r="H227" s="1"/>
      <c r="I227" s="1"/>
      <c r="J227" s="1"/>
      <c r="K227" s="1"/>
      <c r="L227" s="1"/>
      <c r="M227" s="1"/>
      <c r="N227" s="1"/>
      <c r="O227" s="1"/>
      <c r="P227" s="1"/>
      <c r="Q227" s="1"/>
      <c r="R227" s="1"/>
      <c r="S227" s="1"/>
    </row>
    <row r="228" spans="1:19" ht="12.75" customHeight="1" x14ac:dyDescent="0.25">
      <c r="A228" s="1"/>
      <c r="B228" s="1"/>
      <c r="C228" s="1"/>
      <c r="D228" s="1"/>
      <c r="E228" s="1"/>
      <c r="F228" s="1"/>
      <c r="G228" s="1"/>
      <c r="H228" s="1"/>
      <c r="I228" s="1"/>
      <c r="J228" s="1"/>
      <c r="K228" s="1"/>
      <c r="L228" s="1"/>
      <c r="M228" s="1"/>
      <c r="N228" s="1"/>
      <c r="O228" s="1"/>
      <c r="P228" s="1"/>
      <c r="Q228" s="1"/>
      <c r="R228" s="1"/>
      <c r="S228" s="1"/>
    </row>
    <row r="229" spans="1:19" ht="12.75" customHeight="1" x14ac:dyDescent="0.25">
      <c r="A229" s="1"/>
      <c r="B229" s="1"/>
      <c r="C229" s="1"/>
      <c r="D229" s="1"/>
      <c r="E229" s="1"/>
      <c r="F229" s="1"/>
      <c r="G229" s="1"/>
      <c r="H229" s="1"/>
      <c r="I229" s="1"/>
      <c r="J229" s="1"/>
      <c r="K229" s="1"/>
      <c r="L229" s="1"/>
      <c r="M229" s="1"/>
      <c r="N229" s="1"/>
      <c r="O229" s="1"/>
      <c r="P229" s="1"/>
      <c r="Q229" s="1"/>
      <c r="R229" s="1"/>
      <c r="S229" s="1"/>
    </row>
    <row r="230" spans="1:19" ht="12.75" customHeight="1" x14ac:dyDescent="0.25">
      <c r="A230" s="1"/>
      <c r="B230" s="1"/>
      <c r="C230" s="1"/>
      <c r="D230" s="1"/>
      <c r="E230" s="1"/>
      <c r="F230" s="1"/>
      <c r="G230" s="1"/>
      <c r="H230" s="1"/>
      <c r="I230" s="1"/>
      <c r="J230" s="1"/>
      <c r="K230" s="1"/>
      <c r="L230" s="1"/>
      <c r="M230" s="1"/>
      <c r="N230" s="1"/>
      <c r="O230" s="1"/>
      <c r="P230" s="1"/>
      <c r="Q230" s="1"/>
      <c r="R230" s="1"/>
      <c r="S230" s="1"/>
    </row>
    <row r="231" spans="1:19" ht="12.75" customHeight="1" x14ac:dyDescent="0.25">
      <c r="A231" s="1"/>
      <c r="B231" s="1"/>
      <c r="C231" s="1"/>
      <c r="D231" s="1"/>
      <c r="E231" s="1"/>
      <c r="F231" s="1"/>
      <c r="G231" s="1"/>
      <c r="H231" s="1"/>
      <c r="I231" s="1"/>
      <c r="J231" s="1"/>
      <c r="K231" s="1"/>
      <c r="L231" s="1"/>
      <c r="M231" s="1"/>
      <c r="N231" s="1"/>
      <c r="O231" s="1"/>
      <c r="P231" s="1"/>
      <c r="Q231" s="1"/>
      <c r="R231" s="1"/>
      <c r="S231" s="1"/>
    </row>
    <row r="232" spans="1:19" ht="12.75" customHeight="1" x14ac:dyDescent="0.25">
      <c r="A232" s="1"/>
      <c r="B232" s="1"/>
      <c r="C232" s="1"/>
      <c r="D232" s="1"/>
      <c r="E232" s="1"/>
      <c r="F232" s="1"/>
      <c r="G232" s="1"/>
      <c r="H232" s="1"/>
      <c r="I232" s="1"/>
      <c r="J232" s="1"/>
      <c r="K232" s="1"/>
      <c r="L232" s="1"/>
      <c r="M232" s="1"/>
      <c r="N232" s="1"/>
      <c r="O232" s="1"/>
      <c r="P232" s="1"/>
      <c r="Q232" s="1"/>
      <c r="R232" s="1"/>
      <c r="S232" s="1"/>
    </row>
    <row r="233" spans="1:19" ht="12.75" customHeight="1" x14ac:dyDescent="0.25">
      <c r="A233" s="1"/>
      <c r="B233" s="1"/>
      <c r="C233" s="1"/>
      <c r="D233" s="1"/>
      <c r="E233" s="1"/>
      <c r="F233" s="1"/>
      <c r="G233" s="1"/>
      <c r="H233" s="1"/>
      <c r="I233" s="1"/>
      <c r="J233" s="1"/>
      <c r="K233" s="1"/>
      <c r="L233" s="1"/>
      <c r="M233" s="1"/>
      <c r="N233" s="1"/>
      <c r="O233" s="1"/>
      <c r="P233" s="1"/>
      <c r="Q233" s="1"/>
      <c r="R233" s="1"/>
      <c r="S233" s="1"/>
    </row>
    <row r="234" spans="1:19" ht="12.75" customHeight="1" x14ac:dyDescent="0.25">
      <c r="A234" s="1"/>
      <c r="B234" s="1"/>
      <c r="C234" s="1"/>
      <c r="D234" s="1"/>
      <c r="E234" s="1"/>
      <c r="F234" s="1"/>
      <c r="G234" s="1"/>
      <c r="H234" s="1"/>
      <c r="I234" s="1"/>
      <c r="J234" s="1"/>
      <c r="K234" s="1"/>
      <c r="L234" s="1"/>
      <c r="M234" s="1"/>
      <c r="N234" s="1"/>
      <c r="O234" s="1"/>
      <c r="P234" s="1"/>
      <c r="Q234" s="1"/>
      <c r="R234" s="1"/>
      <c r="S234" s="1"/>
    </row>
    <row r="235" spans="1:19" ht="12.75" customHeight="1" x14ac:dyDescent="0.25">
      <c r="A235" s="1"/>
      <c r="B235" s="1"/>
      <c r="C235" s="1"/>
      <c r="D235" s="1"/>
      <c r="E235" s="1"/>
      <c r="F235" s="1"/>
      <c r="G235" s="1"/>
      <c r="H235" s="1"/>
      <c r="I235" s="1"/>
      <c r="J235" s="1"/>
      <c r="K235" s="1"/>
      <c r="L235" s="1"/>
      <c r="M235" s="1"/>
      <c r="N235" s="1"/>
      <c r="O235" s="1"/>
      <c r="P235" s="1"/>
      <c r="Q235" s="1"/>
      <c r="R235" s="1"/>
      <c r="S235" s="1"/>
    </row>
    <row r="236" spans="1:19" ht="12.75" customHeight="1" x14ac:dyDescent="0.25">
      <c r="A236" s="1"/>
      <c r="B236" s="1"/>
      <c r="C236" s="1"/>
      <c r="D236" s="1"/>
      <c r="E236" s="1"/>
      <c r="F236" s="1"/>
      <c r="G236" s="1"/>
      <c r="H236" s="1"/>
      <c r="I236" s="1"/>
      <c r="J236" s="1"/>
      <c r="K236" s="1"/>
      <c r="L236" s="1"/>
      <c r="M236" s="1"/>
      <c r="N236" s="1"/>
      <c r="O236" s="1"/>
      <c r="P236" s="1"/>
      <c r="Q236" s="1"/>
      <c r="R236" s="1"/>
      <c r="S236" s="1"/>
    </row>
    <row r="237" spans="1:19" ht="12.75" customHeight="1" x14ac:dyDescent="0.25">
      <c r="A237" s="1"/>
      <c r="B237" s="1"/>
      <c r="C237" s="1"/>
      <c r="D237" s="1"/>
      <c r="E237" s="1"/>
      <c r="F237" s="1"/>
      <c r="G237" s="1"/>
      <c r="H237" s="1"/>
      <c r="I237" s="1"/>
      <c r="J237" s="1"/>
      <c r="K237" s="1"/>
      <c r="L237" s="1"/>
      <c r="M237" s="1"/>
      <c r="N237" s="1"/>
      <c r="O237" s="1"/>
      <c r="P237" s="1"/>
      <c r="Q237" s="1"/>
      <c r="R237" s="1"/>
      <c r="S237" s="1"/>
    </row>
    <row r="238" spans="1:19" ht="12.75" customHeight="1" x14ac:dyDescent="0.25">
      <c r="A238" s="1"/>
      <c r="B238" s="1"/>
      <c r="C238" s="1"/>
      <c r="D238" s="1"/>
      <c r="E238" s="1"/>
      <c r="F238" s="1"/>
      <c r="G238" s="1"/>
      <c r="H238" s="1"/>
      <c r="I238" s="1"/>
      <c r="J238" s="1"/>
      <c r="K238" s="1"/>
      <c r="L238" s="1"/>
      <c r="M238" s="1"/>
      <c r="N238" s="1"/>
      <c r="O238" s="1"/>
      <c r="P238" s="1"/>
      <c r="Q238" s="1"/>
      <c r="R238" s="1"/>
      <c r="S238" s="1"/>
    </row>
    <row r="239" spans="1:19" ht="12.75" customHeight="1" x14ac:dyDescent="0.25">
      <c r="A239" s="1"/>
      <c r="B239" s="1"/>
      <c r="C239" s="1"/>
      <c r="D239" s="1"/>
      <c r="E239" s="1"/>
      <c r="F239" s="1"/>
      <c r="G239" s="1"/>
      <c r="H239" s="1"/>
      <c r="I239" s="1"/>
      <c r="J239" s="1"/>
      <c r="K239" s="1"/>
      <c r="L239" s="1"/>
      <c r="M239" s="1"/>
      <c r="N239" s="1"/>
      <c r="O239" s="1"/>
      <c r="P239" s="1"/>
      <c r="Q239" s="1"/>
      <c r="R239" s="1"/>
      <c r="S239" s="1"/>
    </row>
    <row r="240" spans="1:19" ht="12.75" customHeight="1" x14ac:dyDescent="0.25">
      <c r="A240" s="1"/>
      <c r="B240" s="1"/>
      <c r="C240" s="1"/>
      <c r="D240" s="1"/>
      <c r="E240" s="1"/>
      <c r="F240" s="1"/>
      <c r="G240" s="1"/>
      <c r="H240" s="1"/>
      <c r="I240" s="1"/>
      <c r="J240" s="1"/>
      <c r="K240" s="1"/>
      <c r="L240" s="1"/>
      <c r="M240" s="1"/>
      <c r="N240" s="1"/>
      <c r="O240" s="1"/>
      <c r="P240" s="1"/>
      <c r="Q240" s="1"/>
      <c r="R240" s="1"/>
      <c r="S240" s="1"/>
    </row>
    <row r="241" spans="1:19" ht="12.75" customHeight="1" x14ac:dyDescent="0.25">
      <c r="A241" s="1"/>
      <c r="B241" s="1"/>
      <c r="C241" s="1"/>
      <c r="D241" s="1"/>
      <c r="E241" s="1"/>
      <c r="F241" s="1"/>
      <c r="G241" s="1"/>
      <c r="H241" s="1"/>
      <c r="I241" s="1"/>
      <c r="J241" s="1"/>
      <c r="K241" s="1"/>
      <c r="L241" s="1"/>
      <c r="M241" s="1"/>
      <c r="N241" s="1"/>
      <c r="O241" s="1"/>
      <c r="P241" s="1"/>
      <c r="Q241" s="1"/>
      <c r="R241" s="1"/>
      <c r="S241" s="1"/>
    </row>
    <row r="242" spans="1:19" ht="12.75" customHeight="1" x14ac:dyDescent="0.25">
      <c r="A242" s="1"/>
      <c r="B242" s="1"/>
      <c r="C242" s="1"/>
      <c r="D242" s="1"/>
      <c r="E242" s="1"/>
      <c r="F242" s="1"/>
      <c r="G242" s="1"/>
      <c r="H242" s="1"/>
      <c r="I242" s="1"/>
      <c r="J242" s="1"/>
      <c r="K242" s="1"/>
      <c r="L242" s="1"/>
      <c r="M242" s="1"/>
      <c r="N242" s="1"/>
      <c r="O242" s="1"/>
      <c r="P242" s="1"/>
      <c r="Q242" s="1"/>
      <c r="R242" s="1"/>
      <c r="S242" s="1"/>
    </row>
    <row r="243" spans="1:19" ht="12.75" customHeight="1" x14ac:dyDescent="0.25">
      <c r="A243" s="1"/>
      <c r="B243" s="1"/>
      <c r="C243" s="1"/>
      <c r="D243" s="1"/>
      <c r="E243" s="1"/>
      <c r="F243" s="1"/>
      <c r="G243" s="1"/>
      <c r="H243" s="1"/>
      <c r="I243" s="1"/>
      <c r="J243" s="1"/>
      <c r="K243" s="1"/>
      <c r="L243" s="1"/>
      <c r="M243" s="1"/>
      <c r="N243" s="1"/>
      <c r="O243" s="1"/>
      <c r="P243" s="1"/>
      <c r="Q243" s="1"/>
      <c r="R243" s="1"/>
      <c r="S243" s="1"/>
    </row>
    <row r="244" spans="1:19" ht="12.75" customHeight="1" x14ac:dyDescent="0.25">
      <c r="A244" s="1"/>
      <c r="B244" s="1"/>
      <c r="C244" s="1"/>
      <c r="D244" s="1"/>
      <c r="E244" s="1"/>
      <c r="F244" s="1"/>
      <c r="G244" s="1"/>
      <c r="H244" s="1"/>
      <c r="I244" s="1"/>
      <c r="J244" s="1"/>
      <c r="K244" s="1"/>
      <c r="L244" s="1"/>
      <c r="M244" s="1"/>
      <c r="N244" s="1"/>
      <c r="O244" s="1"/>
      <c r="P244" s="1"/>
      <c r="Q244" s="1"/>
      <c r="R244" s="1"/>
      <c r="S244" s="1"/>
    </row>
    <row r="245" spans="1:19" ht="12.75" customHeight="1" x14ac:dyDescent="0.25">
      <c r="A245" s="1"/>
      <c r="B245" s="1"/>
      <c r="C245" s="1"/>
      <c r="D245" s="1"/>
      <c r="E245" s="1"/>
      <c r="F245" s="1"/>
      <c r="G245" s="1"/>
      <c r="H245" s="1"/>
      <c r="I245" s="1"/>
      <c r="J245" s="1"/>
      <c r="K245" s="1"/>
      <c r="L245" s="1"/>
      <c r="M245" s="1"/>
      <c r="N245" s="1"/>
      <c r="O245" s="1"/>
      <c r="P245" s="1"/>
      <c r="Q245" s="1"/>
      <c r="R245" s="1"/>
      <c r="S245" s="1"/>
    </row>
    <row r="246" spans="1:19" ht="12.75" customHeight="1" x14ac:dyDescent="0.25">
      <c r="A246" s="1"/>
      <c r="B246" s="1"/>
      <c r="C246" s="1"/>
      <c r="D246" s="1"/>
      <c r="E246" s="1"/>
      <c r="F246" s="1"/>
      <c r="G246" s="1"/>
      <c r="H246" s="1"/>
      <c r="I246" s="1"/>
      <c r="J246" s="1"/>
      <c r="K246" s="1"/>
      <c r="L246" s="1"/>
      <c r="M246" s="1"/>
      <c r="N246" s="1"/>
      <c r="O246" s="1"/>
      <c r="P246" s="1"/>
      <c r="Q246" s="1"/>
      <c r="R246" s="1"/>
      <c r="S246" s="1"/>
    </row>
    <row r="247" spans="1:19" ht="12.75" customHeight="1" x14ac:dyDescent="0.25">
      <c r="A247" s="1"/>
      <c r="B247" s="1"/>
      <c r="C247" s="1"/>
      <c r="D247" s="1"/>
      <c r="E247" s="1"/>
      <c r="F247" s="1"/>
      <c r="G247" s="1"/>
      <c r="H247" s="1"/>
      <c r="I247" s="1"/>
      <c r="J247" s="1"/>
      <c r="K247" s="1"/>
      <c r="L247" s="1"/>
      <c r="M247" s="1"/>
      <c r="N247" s="1"/>
      <c r="O247" s="1"/>
      <c r="P247" s="1"/>
      <c r="Q247" s="1"/>
      <c r="R247" s="1"/>
      <c r="S247" s="1"/>
    </row>
    <row r="248" spans="1:19" ht="12.75" customHeight="1" x14ac:dyDescent="0.25">
      <c r="A248" s="1"/>
      <c r="B248" s="1"/>
      <c r="C248" s="1"/>
      <c r="D248" s="1"/>
      <c r="E248" s="1"/>
      <c r="F248" s="1"/>
      <c r="G248" s="1"/>
      <c r="H248" s="1"/>
      <c r="I248" s="1"/>
      <c r="J248" s="1"/>
      <c r="K248" s="1"/>
      <c r="L248" s="1"/>
      <c r="M248" s="1"/>
      <c r="N248" s="1"/>
      <c r="O248" s="1"/>
      <c r="P248" s="1"/>
      <c r="Q248" s="1"/>
      <c r="R248" s="1"/>
      <c r="S248" s="1"/>
    </row>
    <row r="249" spans="1:19" ht="12.75" customHeight="1" x14ac:dyDescent="0.25">
      <c r="A249" s="1"/>
      <c r="B249" s="1"/>
      <c r="C249" s="1"/>
      <c r="D249" s="1"/>
      <c r="E249" s="1"/>
      <c r="F249" s="1"/>
      <c r="G249" s="1"/>
      <c r="H249" s="1"/>
      <c r="I249" s="1"/>
      <c r="J249" s="1"/>
      <c r="K249" s="1"/>
      <c r="L249" s="1"/>
      <c r="M249" s="1"/>
      <c r="N249" s="1"/>
      <c r="O249" s="1"/>
      <c r="P249" s="1"/>
      <c r="Q249" s="1"/>
      <c r="R249" s="1"/>
      <c r="S249" s="1"/>
    </row>
    <row r="250" spans="1:19" ht="12.75" customHeight="1" x14ac:dyDescent="0.25">
      <c r="A250" s="1"/>
      <c r="B250" s="1"/>
      <c r="C250" s="1"/>
      <c r="D250" s="1"/>
      <c r="E250" s="1"/>
      <c r="F250" s="1"/>
      <c r="G250" s="1"/>
      <c r="H250" s="1"/>
      <c r="I250" s="1"/>
      <c r="J250" s="1"/>
      <c r="K250" s="1"/>
      <c r="L250" s="1"/>
      <c r="M250" s="1"/>
      <c r="N250" s="1"/>
      <c r="O250" s="1"/>
      <c r="P250" s="1"/>
      <c r="Q250" s="1"/>
      <c r="R250" s="1"/>
      <c r="S250" s="1"/>
    </row>
    <row r="251" spans="1:19" ht="12.75" customHeight="1" x14ac:dyDescent="0.25">
      <c r="A251" s="1"/>
      <c r="B251" s="1"/>
      <c r="C251" s="1"/>
      <c r="D251" s="1"/>
      <c r="E251" s="1"/>
      <c r="F251" s="1"/>
      <c r="G251" s="1"/>
      <c r="H251" s="1"/>
      <c r="I251" s="1"/>
      <c r="J251" s="1"/>
      <c r="K251" s="1"/>
      <c r="L251" s="1"/>
      <c r="M251" s="1"/>
      <c r="N251" s="1"/>
      <c r="O251" s="1"/>
      <c r="P251" s="1"/>
      <c r="Q251" s="1"/>
      <c r="R251" s="1"/>
      <c r="S251" s="1"/>
    </row>
    <row r="252" spans="1:19" ht="12.75" customHeight="1" x14ac:dyDescent="0.25">
      <c r="A252" s="1"/>
      <c r="B252" s="1"/>
      <c r="C252" s="1"/>
      <c r="D252" s="1"/>
      <c r="E252" s="1"/>
      <c r="F252" s="1"/>
      <c r="G252" s="1"/>
      <c r="H252" s="1"/>
      <c r="I252" s="1"/>
      <c r="J252" s="1"/>
      <c r="K252" s="1"/>
      <c r="L252" s="1"/>
      <c r="M252" s="1"/>
      <c r="N252" s="1"/>
      <c r="O252" s="1"/>
      <c r="P252" s="1"/>
      <c r="Q252" s="1"/>
      <c r="R252" s="1"/>
      <c r="S252" s="1"/>
    </row>
    <row r="253" spans="1:19" ht="12.75" customHeight="1" x14ac:dyDescent="0.25">
      <c r="A253" s="1"/>
      <c r="B253" s="1"/>
      <c r="C253" s="1"/>
      <c r="D253" s="1"/>
      <c r="E253" s="1"/>
      <c r="F253" s="1"/>
      <c r="G253" s="1"/>
      <c r="H253" s="1"/>
      <c r="I253" s="1"/>
      <c r="J253" s="1"/>
      <c r="K253" s="1"/>
      <c r="L253" s="1"/>
      <c r="M253" s="1"/>
      <c r="N253" s="1"/>
      <c r="O253" s="1"/>
      <c r="P253" s="1"/>
      <c r="Q253" s="1"/>
      <c r="R253" s="1"/>
      <c r="S253" s="1"/>
    </row>
    <row r="254" spans="1:19" ht="12.75" customHeight="1" x14ac:dyDescent="0.25">
      <c r="A254" s="1"/>
      <c r="B254" s="1"/>
      <c r="C254" s="1"/>
      <c r="D254" s="1"/>
      <c r="E254" s="1"/>
      <c r="F254" s="1"/>
      <c r="G254" s="1"/>
      <c r="H254" s="1"/>
      <c r="I254" s="1"/>
      <c r="J254" s="1"/>
      <c r="K254" s="1"/>
      <c r="L254" s="1"/>
      <c r="M254" s="1"/>
      <c r="N254" s="1"/>
      <c r="O254" s="1"/>
      <c r="P254" s="1"/>
      <c r="Q254" s="1"/>
      <c r="R254" s="1"/>
      <c r="S254" s="1"/>
    </row>
    <row r="255" spans="1:19" ht="15.75" customHeight="1" x14ac:dyDescent="0.25"/>
    <row r="256" spans="1:19"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mergeCells count="13">
    <mergeCell ref="C49:D49"/>
    <mergeCell ref="A5:D6"/>
    <mergeCell ref="D9:O9"/>
    <mergeCell ref="D17:O17"/>
    <mergeCell ref="C46:D46"/>
    <mergeCell ref="C47:D47"/>
    <mergeCell ref="A1:B4"/>
    <mergeCell ref="C1:E2"/>
    <mergeCell ref="F1:G1"/>
    <mergeCell ref="C3:E3"/>
    <mergeCell ref="F3:G3"/>
    <mergeCell ref="C4:E4"/>
    <mergeCell ref="F4:G4"/>
  </mergeCells>
  <pageMargins left="0.70866141732283472" right="0.70866141732283472" top="0.74803149606299213" bottom="0.74803149606299213" header="0" footer="0"/>
  <pageSetup paperSize="5"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S1004"/>
  <sheetViews>
    <sheetView workbookViewId="0">
      <selection activeCell="F4" sqref="A1:G4"/>
    </sheetView>
  </sheetViews>
  <sheetFormatPr baseColWidth="10" defaultColWidth="12.6328125" defaultRowHeight="15" customHeight="1" x14ac:dyDescent="0.25"/>
  <cols>
    <col min="1" max="1" width="6.54296875" customWidth="1"/>
    <col min="2" max="2" width="12.36328125" customWidth="1"/>
    <col min="3" max="3" width="52.36328125" customWidth="1"/>
    <col min="4" max="4" width="15.90625" customWidth="1"/>
    <col min="5" max="6" width="16.90625" customWidth="1"/>
    <col min="7" max="11" width="20.26953125" customWidth="1"/>
    <col min="12" max="12" width="20.90625" customWidth="1"/>
    <col min="13" max="15" width="10.7265625" customWidth="1"/>
    <col min="16" max="31" width="14.36328125" customWidth="1"/>
  </cols>
  <sheetData>
    <row r="1" spans="1:19" s="328" customFormat="1" ht="15" customHeight="1" x14ac:dyDescent="0.25">
      <c r="A1" s="362"/>
      <c r="B1" s="363"/>
      <c r="C1" s="366" t="s">
        <v>314</v>
      </c>
      <c r="D1" s="367"/>
      <c r="E1" s="368"/>
      <c r="F1" s="336" t="s">
        <v>322</v>
      </c>
      <c r="G1" s="336"/>
    </row>
    <row r="2" spans="1:19" s="328" customFormat="1" ht="15" customHeight="1" x14ac:dyDescent="0.25">
      <c r="A2" s="362"/>
      <c r="B2" s="363"/>
      <c r="C2" s="369"/>
      <c r="D2" s="370"/>
      <c r="E2" s="371"/>
      <c r="F2" s="333" t="s">
        <v>319</v>
      </c>
      <c r="G2" s="333" t="s">
        <v>327</v>
      </c>
    </row>
    <row r="3" spans="1:19" s="328" customFormat="1" ht="15" customHeight="1" x14ac:dyDescent="0.25">
      <c r="A3" s="362"/>
      <c r="B3" s="363"/>
      <c r="C3" s="372" t="s">
        <v>315</v>
      </c>
      <c r="D3" s="373"/>
      <c r="E3" s="374"/>
      <c r="F3" s="337" t="s">
        <v>320</v>
      </c>
      <c r="G3" s="337"/>
    </row>
    <row r="4" spans="1:19" s="328" customFormat="1" ht="12.75" customHeight="1" x14ac:dyDescent="0.25">
      <c r="A4" s="364"/>
      <c r="B4" s="365"/>
      <c r="C4" s="375" t="s">
        <v>316</v>
      </c>
      <c r="D4" s="376"/>
      <c r="E4" s="377"/>
      <c r="F4" s="337" t="s">
        <v>321</v>
      </c>
      <c r="G4" s="338"/>
      <c r="H4" s="1"/>
      <c r="I4" s="1"/>
      <c r="J4" s="1"/>
      <c r="K4" s="1"/>
      <c r="L4" s="1"/>
      <c r="M4" s="1"/>
      <c r="N4" s="1"/>
      <c r="O4" s="1"/>
      <c r="P4" s="1"/>
      <c r="Q4" s="1"/>
      <c r="R4" s="1"/>
      <c r="S4" s="1"/>
    </row>
    <row r="5" spans="1:19" ht="12.75" customHeight="1" x14ac:dyDescent="0.25">
      <c r="A5" s="392" t="s">
        <v>213</v>
      </c>
      <c r="B5" s="393"/>
      <c r="C5" s="393"/>
      <c r="D5" s="393"/>
      <c r="E5" s="394"/>
      <c r="F5" s="69"/>
      <c r="G5" s="1"/>
      <c r="H5" s="1"/>
      <c r="I5" s="1"/>
      <c r="J5" s="1"/>
      <c r="K5" s="1"/>
      <c r="L5" s="1"/>
      <c r="M5" s="1"/>
      <c r="N5" s="1"/>
      <c r="O5" s="1"/>
    </row>
    <row r="6" spans="1:19" ht="24.75" customHeight="1" x14ac:dyDescent="0.25">
      <c r="A6" s="395"/>
      <c r="B6" s="396"/>
      <c r="C6" s="396"/>
      <c r="D6" s="396"/>
      <c r="E6" s="397"/>
      <c r="F6" s="69"/>
      <c r="G6" s="1"/>
      <c r="H6" s="1"/>
      <c r="I6" s="1"/>
      <c r="J6" s="1"/>
      <c r="K6" s="1"/>
      <c r="L6" s="1"/>
      <c r="M6" s="1"/>
      <c r="N6" s="1"/>
      <c r="O6" s="1"/>
    </row>
    <row r="7" spans="1:19" ht="12.75" customHeight="1" x14ac:dyDescent="0.25">
      <c r="A7" s="1"/>
      <c r="B7" s="1"/>
      <c r="C7" s="1"/>
      <c r="D7" s="1"/>
      <c r="E7" s="1"/>
      <c r="F7" s="1"/>
      <c r="G7" s="1"/>
      <c r="H7" s="1"/>
      <c r="I7" s="1"/>
      <c r="J7" s="1"/>
      <c r="K7" s="1"/>
      <c r="L7" s="1"/>
      <c r="M7" s="1"/>
      <c r="N7" s="1"/>
      <c r="O7" s="1"/>
    </row>
    <row r="8" spans="1:19" ht="52.5" customHeight="1" x14ac:dyDescent="0.25">
      <c r="A8" s="83"/>
      <c r="B8" s="85"/>
      <c r="C8" s="85" t="s">
        <v>5</v>
      </c>
      <c r="D8" s="84" t="s">
        <v>214</v>
      </c>
      <c r="E8" s="84" t="s">
        <v>215</v>
      </c>
      <c r="F8" s="84" t="s">
        <v>216</v>
      </c>
      <c r="G8" s="84" t="s">
        <v>217</v>
      </c>
      <c r="H8" s="84" t="s">
        <v>218</v>
      </c>
      <c r="I8" s="84" t="s">
        <v>219</v>
      </c>
      <c r="J8" s="84" t="s">
        <v>220</v>
      </c>
      <c r="K8" s="84" t="s">
        <v>221</v>
      </c>
      <c r="L8" s="85" t="s">
        <v>79</v>
      </c>
      <c r="M8" s="1"/>
      <c r="N8" s="1"/>
      <c r="O8" s="1"/>
    </row>
    <row r="9" spans="1:19" ht="18" customHeight="1" x14ac:dyDescent="0.25">
      <c r="A9" s="86"/>
      <c r="B9" s="231"/>
      <c r="C9" s="87" t="str">
        <f>'8. GASTO ADMON'!C73</f>
        <v>VALOR ASIGNADO PARA DESARROLLO HUMANO</v>
      </c>
      <c r="D9" s="401"/>
      <c r="E9" s="396"/>
      <c r="F9" s="396"/>
      <c r="G9" s="396"/>
      <c r="H9" s="396"/>
      <c r="I9" s="396"/>
      <c r="J9" s="396"/>
      <c r="K9" s="396"/>
      <c r="L9" s="90">
        <f>'8. GASTO ADMON'!E86</f>
        <v>0</v>
      </c>
      <c r="M9" s="1"/>
      <c r="N9" s="1"/>
      <c r="O9" s="1"/>
    </row>
    <row r="10" spans="1:19" ht="12.75" customHeight="1" x14ac:dyDescent="0.25">
      <c r="A10" s="91">
        <v>1</v>
      </c>
      <c r="B10" s="232"/>
      <c r="C10" s="92" t="s">
        <v>222</v>
      </c>
      <c r="D10" s="93"/>
      <c r="E10" s="93"/>
      <c r="F10" s="93"/>
      <c r="G10" s="93"/>
      <c r="H10" s="93"/>
      <c r="I10" s="93"/>
      <c r="J10" s="93"/>
      <c r="K10" s="93"/>
      <c r="L10" s="95">
        <f t="shared" ref="L10:L16" si="0">SUM(D10:K10)</f>
        <v>0</v>
      </c>
      <c r="M10" s="1"/>
      <c r="N10" s="1"/>
      <c r="O10" s="1"/>
    </row>
    <row r="11" spans="1:19" ht="12.75" customHeight="1" x14ac:dyDescent="0.25">
      <c r="A11" s="91">
        <v>2</v>
      </c>
      <c r="B11" s="232"/>
      <c r="C11" s="92" t="s">
        <v>223</v>
      </c>
      <c r="D11" s="96"/>
      <c r="E11" s="96"/>
      <c r="F11" s="96"/>
      <c r="G11" s="96"/>
      <c r="H11" s="96"/>
      <c r="I11" s="96"/>
      <c r="J11" s="96"/>
      <c r="K11" s="96"/>
      <c r="L11" s="98">
        <f t="shared" si="0"/>
        <v>0</v>
      </c>
      <c r="M11" s="1"/>
      <c r="N11" s="1"/>
      <c r="O11" s="1"/>
    </row>
    <row r="12" spans="1:19" ht="12.75" customHeight="1" x14ac:dyDescent="0.25">
      <c r="A12" s="100"/>
      <c r="B12" s="233"/>
      <c r="C12" s="101" t="s">
        <v>106</v>
      </c>
      <c r="D12" s="48">
        <f t="shared" ref="D12:K12" si="1">D10*D11</f>
        <v>0</v>
      </c>
      <c r="E12" s="48">
        <f t="shared" si="1"/>
        <v>0</v>
      </c>
      <c r="F12" s="48">
        <f t="shared" si="1"/>
        <v>0</v>
      </c>
      <c r="G12" s="48">
        <f t="shared" si="1"/>
        <v>0</v>
      </c>
      <c r="H12" s="48">
        <f t="shared" si="1"/>
        <v>0</v>
      </c>
      <c r="I12" s="48">
        <f t="shared" si="1"/>
        <v>0</v>
      </c>
      <c r="J12" s="48">
        <f t="shared" si="1"/>
        <v>0</v>
      </c>
      <c r="K12" s="48">
        <f t="shared" si="1"/>
        <v>0</v>
      </c>
      <c r="L12" s="48">
        <f t="shared" si="0"/>
        <v>0</v>
      </c>
      <c r="M12" s="1"/>
      <c r="N12" s="1"/>
      <c r="O12" s="1"/>
    </row>
    <row r="13" spans="1:19" ht="12.75" customHeight="1" x14ac:dyDescent="0.25">
      <c r="A13" s="91">
        <v>1</v>
      </c>
      <c r="B13" s="232"/>
      <c r="C13" s="92" t="s">
        <v>224</v>
      </c>
      <c r="D13" s="93"/>
      <c r="E13" s="93"/>
      <c r="F13" s="93"/>
      <c r="G13" s="93"/>
      <c r="H13" s="93"/>
      <c r="I13" s="93"/>
      <c r="J13" s="93"/>
      <c r="K13" s="93"/>
      <c r="L13" s="95">
        <f t="shared" si="0"/>
        <v>0</v>
      </c>
      <c r="M13" s="1"/>
      <c r="N13" s="1"/>
      <c r="O13" s="1"/>
    </row>
    <row r="14" spans="1:19" ht="12.75" customHeight="1" x14ac:dyDescent="0.25">
      <c r="A14" s="91">
        <v>2</v>
      </c>
      <c r="B14" s="232"/>
      <c r="C14" s="92" t="s">
        <v>225</v>
      </c>
      <c r="D14" s="96"/>
      <c r="E14" s="96"/>
      <c r="F14" s="96"/>
      <c r="G14" s="96"/>
      <c r="H14" s="96"/>
      <c r="I14" s="96"/>
      <c r="J14" s="96"/>
      <c r="K14" s="96"/>
      <c r="L14" s="98">
        <f t="shared" si="0"/>
        <v>0</v>
      </c>
      <c r="M14" s="1"/>
      <c r="N14" s="1"/>
      <c r="O14" s="1"/>
    </row>
    <row r="15" spans="1:19" ht="12.75" customHeight="1" x14ac:dyDescent="0.25">
      <c r="A15" s="100"/>
      <c r="B15" s="233"/>
      <c r="C15" s="101" t="s">
        <v>109</v>
      </c>
      <c r="D15" s="202">
        <f t="shared" ref="D15:K15" si="2">D13*D14</f>
        <v>0</v>
      </c>
      <c r="E15" s="202">
        <f t="shared" si="2"/>
        <v>0</v>
      </c>
      <c r="F15" s="202">
        <f t="shared" si="2"/>
        <v>0</v>
      </c>
      <c r="G15" s="202">
        <f t="shared" si="2"/>
        <v>0</v>
      </c>
      <c r="H15" s="202">
        <f t="shared" si="2"/>
        <v>0</v>
      </c>
      <c r="I15" s="202">
        <f t="shared" si="2"/>
        <v>0</v>
      </c>
      <c r="J15" s="202">
        <f t="shared" si="2"/>
        <v>0</v>
      </c>
      <c r="K15" s="202">
        <f t="shared" si="2"/>
        <v>0</v>
      </c>
      <c r="L15" s="203">
        <f t="shared" si="0"/>
        <v>0</v>
      </c>
      <c r="M15" s="1"/>
      <c r="N15" s="1"/>
      <c r="O15" s="1"/>
    </row>
    <row r="16" spans="1:19" ht="12.75" customHeight="1" x14ac:dyDescent="0.25">
      <c r="A16" s="107"/>
      <c r="B16" s="108"/>
      <c r="C16" s="109" t="s">
        <v>110</v>
      </c>
      <c r="D16" s="206">
        <f t="shared" ref="D16:K16" si="3">D12+D15</f>
        <v>0</v>
      </c>
      <c r="E16" s="206">
        <f t="shared" si="3"/>
        <v>0</v>
      </c>
      <c r="F16" s="206">
        <f t="shared" si="3"/>
        <v>0</v>
      </c>
      <c r="G16" s="206">
        <f t="shared" si="3"/>
        <v>0</v>
      </c>
      <c r="H16" s="206">
        <f t="shared" si="3"/>
        <v>0</v>
      </c>
      <c r="I16" s="206">
        <f t="shared" si="3"/>
        <v>0</v>
      </c>
      <c r="J16" s="206">
        <f t="shared" si="3"/>
        <v>0</v>
      </c>
      <c r="K16" s="206">
        <f t="shared" si="3"/>
        <v>0</v>
      </c>
      <c r="L16" s="207">
        <f t="shared" si="0"/>
        <v>0</v>
      </c>
      <c r="M16" s="1"/>
      <c r="N16" s="1"/>
      <c r="O16" s="1"/>
    </row>
    <row r="17" spans="1:15" ht="12.75" customHeight="1" x14ac:dyDescent="0.25">
      <c r="A17" s="111"/>
      <c r="B17" s="112"/>
      <c r="C17" s="113" t="s">
        <v>111</v>
      </c>
      <c r="D17" s="399"/>
      <c r="E17" s="356"/>
      <c r="F17" s="356"/>
      <c r="G17" s="356"/>
      <c r="H17" s="356"/>
      <c r="I17" s="356"/>
      <c r="J17" s="356"/>
      <c r="K17" s="400"/>
      <c r="L17" s="234">
        <f>+L16</f>
        <v>0</v>
      </c>
      <c r="M17" s="1"/>
      <c r="N17" s="1"/>
      <c r="O17" s="1"/>
    </row>
    <row r="18" spans="1:15" ht="12.75" customHeight="1" x14ac:dyDescent="0.25">
      <c r="A18" s="1"/>
      <c r="B18" s="116"/>
      <c r="C18" s="116"/>
      <c r="D18" s="117"/>
      <c r="E18" s="117"/>
      <c r="F18" s="117"/>
      <c r="G18" s="117"/>
      <c r="H18" s="117"/>
      <c r="I18" s="117"/>
      <c r="J18" s="117"/>
      <c r="K18" s="117"/>
      <c r="L18" s="117"/>
      <c r="M18" s="1"/>
      <c r="N18" s="1"/>
      <c r="O18" s="1"/>
    </row>
    <row r="19" spans="1:15" ht="12.75" customHeight="1" x14ac:dyDescent="0.25">
      <c r="A19" s="1"/>
      <c r="B19" s="116"/>
      <c r="C19" s="116"/>
      <c r="D19" s="117"/>
      <c r="E19" s="117"/>
      <c r="F19" s="117"/>
      <c r="G19" s="117"/>
      <c r="H19" s="117"/>
      <c r="I19" s="117"/>
      <c r="J19" s="117"/>
      <c r="K19" s="117"/>
      <c r="L19" s="117"/>
      <c r="M19" s="1"/>
      <c r="N19" s="1"/>
      <c r="O19" s="1"/>
    </row>
    <row r="20" spans="1:15" ht="26" x14ac:dyDescent="0.25">
      <c r="A20" s="118"/>
      <c r="B20" s="119" t="s">
        <v>99</v>
      </c>
      <c r="C20" s="120" t="s">
        <v>112</v>
      </c>
      <c r="D20" s="84" t="str">
        <f t="shared" ref="D20:E20" si="4">+D8</f>
        <v xml:space="preserve">evento 1 </v>
      </c>
      <c r="E20" s="84" t="str">
        <f t="shared" si="4"/>
        <v>evento 2</v>
      </c>
      <c r="F20" s="84" t="str">
        <f t="shared" ref="F20:K20" si="5">F8</f>
        <v>evento 3</v>
      </c>
      <c r="G20" s="84" t="str">
        <f t="shared" si="5"/>
        <v>evento 4</v>
      </c>
      <c r="H20" s="84" t="str">
        <f t="shared" si="5"/>
        <v>evento 5</v>
      </c>
      <c r="I20" s="84" t="str">
        <f t="shared" si="5"/>
        <v>evento 6</v>
      </c>
      <c r="J20" s="84" t="str">
        <f t="shared" si="5"/>
        <v>evento 7</v>
      </c>
      <c r="K20" s="84" t="str">
        <f t="shared" si="5"/>
        <v>evento 8</v>
      </c>
      <c r="L20" s="85" t="s">
        <v>79</v>
      </c>
      <c r="M20" s="1"/>
      <c r="N20" s="1"/>
      <c r="O20" s="1"/>
    </row>
    <row r="21" spans="1:15" ht="12.75" customHeight="1" x14ac:dyDescent="0.25">
      <c r="A21" s="16">
        <v>1</v>
      </c>
      <c r="B21" s="235"/>
      <c r="C21" s="236" t="s">
        <v>113</v>
      </c>
      <c r="D21" s="10">
        <f t="shared" ref="D21:L21" si="6">D12*0.02</f>
        <v>0</v>
      </c>
      <c r="E21" s="10">
        <f t="shared" si="6"/>
        <v>0</v>
      </c>
      <c r="F21" s="10">
        <f t="shared" si="6"/>
        <v>0</v>
      </c>
      <c r="G21" s="10">
        <f t="shared" si="6"/>
        <v>0</v>
      </c>
      <c r="H21" s="10">
        <f t="shared" si="6"/>
        <v>0</v>
      </c>
      <c r="I21" s="10">
        <f t="shared" si="6"/>
        <v>0</v>
      </c>
      <c r="J21" s="10">
        <f t="shared" si="6"/>
        <v>0</v>
      </c>
      <c r="K21" s="10">
        <f t="shared" si="6"/>
        <v>0</v>
      </c>
      <c r="L21" s="237">
        <f t="shared" si="6"/>
        <v>0</v>
      </c>
      <c r="M21" s="1"/>
      <c r="N21" s="1"/>
      <c r="O21" s="1"/>
    </row>
    <row r="22" spans="1:15" ht="40.5" customHeight="1" x14ac:dyDescent="0.25">
      <c r="A22" s="238">
        <v>2</v>
      </c>
      <c r="B22" s="239" t="s">
        <v>114</v>
      </c>
      <c r="C22" s="126" t="s">
        <v>115</v>
      </c>
      <c r="D22" s="132"/>
      <c r="E22" s="132"/>
      <c r="F22" s="132"/>
      <c r="G22" s="132"/>
      <c r="H22" s="132"/>
      <c r="I22" s="132"/>
      <c r="J22" s="132"/>
      <c r="K22" s="132"/>
      <c r="L22" s="147">
        <f>SUM(D22:K22)</f>
        <v>0</v>
      </c>
      <c r="M22" s="1"/>
      <c r="N22" s="1"/>
      <c r="O22" s="1"/>
    </row>
    <row r="23" spans="1:15" ht="18" customHeight="1" x14ac:dyDescent="0.25">
      <c r="A23" s="16">
        <v>3</v>
      </c>
      <c r="B23" s="239" t="s">
        <v>116</v>
      </c>
      <c r="C23" s="126" t="s">
        <v>226</v>
      </c>
      <c r="D23" s="127"/>
      <c r="E23" s="132"/>
      <c r="F23" s="132"/>
      <c r="G23" s="132"/>
      <c r="H23" s="132"/>
      <c r="I23" s="132"/>
      <c r="J23" s="132"/>
      <c r="K23" s="132"/>
      <c r="L23" s="147"/>
      <c r="M23" s="1"/>
      <c r="N23" s="1"/>
      <c r="O23" s="1"/>
    </row>
    <row r="24" spans="1:15" ht="18" customHeight="1" x14ac:dyDescent="0.25">
      <c r="A24" s="238">
        <v>4</v>
      </c>
      <c r="B24" s="239" t="s">
        <v>120</v>
      </c>
      <c r="C24" s="126" t="s">
        <v>121</v>
      </c>
      <c r="D24" s="127"/>
      <c r="E24" s="132"/>
      <c r="F24" s="132"/>
      <c r="G24" s="132"/>
      <c r="H24" s="132"/>
      <c r="I24" s="132"/>
      <c r="J24" s="132"/>
      <c r="K24" s="132"/>
      <c r="L24" s="147">
        <f t="shared" ref="L24:L41" si="7">SUM(D24:K24)</f>
        <v>0</v>
      </c>
      <c r="M24" s="1"/>
      <c r="N24" s="1"/>
      <c r="O24" s="1"/>
    </row>
    <row r="25" spans="1:15" ht="12.75" customHeight="1" x14ac:dyDescent="0.25">
      <c r="A25" s="16">
        <v>5</v>
      </c>
      <c r="B25" s="240" t="s">
        <v>122</v>
      </c>
      <c r="C25" s="126" t="s">
        <v>123</v>
      </c>
      <c r="D25" s="127"/>
      <c r="E25" s="132"/>
      <c r="F25" s="132"/>
      <c r="G25" s="132"/>
      <c r="H25" s="132"/>
      <c r="I25" s="132"/>
      <c r="J25" s="132"/>
      <c r="K25" s="132"/>
      <c r="L25" s="147">
        <f t="shared" si="7"/>
        <v>0</v>
      </c>
      <c r="M25" s="1"/>
      <c r="N25" s="1"/>
      <c r="O25" s="1"/>
    </row>
    <row r="26" spans="1:15" ht="12.75" customHeight="1" x14ac:dyDescent="0.25">
      <c r="A26" s="238">
        <v>6</v>
      </c>
      <c r="B26" s="240" t="s">
        <v>124</v>
      </c>
      <c r="C26" s="126" t="s">
        <v>125</v>
      </c>
      <c r="D26" s="127"/>
      <c r="E26" s="132"/>
      <c r="F26" s="132"/>
      <c r="G26" s="132"/>
      <c r="H26" s="132"/>
      <c r="I26" s="132"/>
      <c r="J26" s="132"/>
      <c r="K26" s="132"/>
      <c r="L26" s="147">
        <f t="shared" si="7"/>
        <v>0</v>
      </c>
      <c r="M26" s="1"/>
      <c r="N26" s="1"/>
      <c r="O26" s="1"/>
    </row>
    <row r="27" spans="1:15" ht="12.75" customHeight="1" x14ac:dyDescent="0.25">
      <c r="A27" s="16">
        <v>7</v>
      </c>
      <c r="B27" s="239" t="s">
        <v>126</v>
      </c>
      <c r="C27" s="126" t="s">
        <v>127</v>
      </c>
      <c r="D27" s="127"/>
      <c r="E27" s="132"/>
      <c r="F27" s="132"/>
      <c r="G27" s="132"/>
      <c r="H27" s="132"/>
      <c r="I27" s="132"/>
      <c r="J27" s="132"/>
      <c r="K27" s="132"/>
      <c r="L27" s="147">
        <f t="shared" si="7"/>
        <v>0</v>
      </c>
      <c r="M27" s="1"/>
      <c r="N27" s="1"/>
      <c r="O27" s="1"/>
    </row>
    <row r="28" spans="1:15" ht="12.75" customHeight="1" x14ac:dyDescent="0.25">
      <c r="A28" s="238">
        <v>8</v>
      </c>
      <c r="B28" s="240" t="s">
        <v>128</v>
      </c>
      <c r="C28" s="126" t="s">
        <v>129</v>
      </c>
      <c r="D28" s="127"/>
      <c r="E28" s="132"/>
      <c r="F28" s="132"/>
      <c r="G28" s="132"/>
      <c r="H28" s="132"/>
      <c r="I28" s="132"/>
      <c r="J28" s="132"/>
      <c r="K28" s="132"/>
      <c r="L28" s="147">
        <f t="shared" si="7"/>
        <v>0</v>
      </c>
      <c r="M28" s="1"/>
      <c r="N28" s="1"/>
      <c r="O28" s="1"/>
    </row>
    <row r="29" spans="1:15" ht="12.75" customHeight="1" x14ac:dyDescent="0.25">
      <c r="A29" s="16">
        <v>9</v>
      </c>
      <c r="B29" s="240" t="s">
        <v>130</v>
      </c>
      <c r="C29" s="126" t="s">
        <v>131</v>
      </c>
      <c r="D29" s="127"/>
      <c r="E29" s="132"/>
      <c r="F29" s="132"/>
      <c r="G29" s="132"/>
      <c r="H29" s="132"/>
      <c r="I29" s="132"/>
      <c r="J29" s="132"/>
      <c r="K29" s="132"/>
      <c r="L29" s="147">
        <f t="shared" si="7"/>
        <v>0</v>
      </c>
      <c r="M29" s="1"/>
      <c r="N29" s="1"/>
      <c r="O29" s="1"/>
    </row>
    <row r="30" spans="1:15" ht="12.75" customHeight="1" x14ac:dyDescent="0.25">
      <c r="A30" s="238">
        <v>10</v>
      </c>
      <c r="B30" s="239" t="s">
        <v>132</v>
      </c>
      <c r="C30" s="126" t="s">
        <v>205</v>
      </c>
      <c r="D30" s="127"/>
      <c r="E30" s="132"/>
      <c r="F30" s="132"/>
      <c r="G30" s="132"/>
      <c r="H30" s="132"/>
      <c r="I30" s="132"/>
      <c r="J30" s="132"/>
      <c r="K30" s="132"/>
      <c r="L30" s="147">
        <f t="shared" si="7"/>
        <v>0</v>
      </c>
      <c r="M30" s="1"/>
      <c r="N30" s="1"/>
      <c r="O30" s="1"/>
    </row>
    <row r="31" spans="1:15" ht="12.75" customHeight="1" x14ac:dyDescent="0.25">
      <c r="A31" s="16">
        <v>11</v>
      </c>
      <c r="B31" s="240" t="s">
        <v>134</v>
      </c>
      <c r="C31" s="126" t="s">
        <v>135</v>
      </c>
      <c r="D31" s="127"/>
      <c r="E31" s="132"/>
      <c r="F31" s="132"/>
      <c r="G31" s="132"/>
      <c r="H31" s="132"/>
      <c r="I31" s="132"/>
      <c r="J31" s="132"/>
      <c r="K31" s="132"/>
      <c r="L31" s="147">
        <f t="shared" si="7"/>
        <v>0</v>
      </c>
      <c r="M31" s="1"/>
      <c r="N31" s="1"/>
      <c r="O31" s="1"/>
    </row>
    <row r="32" spans="1:15" ht="12.75" customHeight="1" x14ac:dyDescent="0.25">
      <c r="A32" s="238">
        <v>12</v>
      </c>
      <c r="B32" s="240" t="s">
        <v>136</v>
      </c>
      <c r="C32" s="126" t="s">
        <v>137</v>
      </c>
      <c r="D32" s="127"/>
      <c r="E32" s="132"/>
      <c r="F32" s="132"/>
      <c r="G32" s="132"/>
      <c r="H32" s="132"/>
      <c r="I32" s="132"/>
      <c r="J32" s="132"/>
      <c r="K32" s="132"/>
      <c r="L32" s="147">
        <f t="shared" si="7"/>
        <v>0</v>
      </c>
      <c r="M32" s="1"/>
      <c r="N32" s="1"/>
      <c r="O32" s="1"/>
    </row>
    <row r="33" spans="1:15" ht="12.75" customHeight="1" x14ac:dyDescent="0.25">
      <c r="A33" s="16">
        <v>13</v>
      </c>
      <c r="B33" s="239" t="s">
        <v>138</v>
      </c>
      <c r="C33" s="126" t="s">
        <v>139</v>
      </c>
      <c r="D33" s="132"/>
      <c r="E33" s="132"/>
      <c r="F33" s="132"/>
      <c r="G33" s="132"/>
      <c r="H33" s="132"/>
      <c r="I33" s="132"/>
      <c r="J33" s="132"/>
      <c r="K33" s="132"/>
      <c r="L33" s="147">
        <f t="shared" si="7"/>
        <v>0</v>
      </c>
      <c r="M33" s="1"/>
      <c r="N33" s="1"/>
      <c r="O33" s="1"/>
    </row>
    <row r="34" spans="1:15" ht="12.75" customHeight="1" x14ac:dyDescent="0.25">
      <c r="A34" s="238">
        <v>14</v>
      </c>
      <c r="B34" s="130" t="s">
        <v>140</v>
      </c>
      <c r="C34" s="126" t="s">
        <v>141</v>
      </c>
      <c r="D34" s="127"/>
      <c r="E34" s="132"/>
      <c r="F34" s="132"/>
      <c r="G34" s="132"/>
      <c r="H34" s="132"/>
      <c r="I34" s="132"/>
      <c r="J34" s="132"/>
      <c r="K34" s="132"/>
      <c r="L34" s="147">
        <f t="shared" si="7"/>
        <v>0</v>
      </c>
      <c r="M34" s="1"/>
      <c r="N34" s="1"/>
      <c r="O34" s="1"/>
    </row>
    <row r="35" spans="1:15" ht="12.75" customHeight="1" x14ac:dyDescent="0.25">
      <c r="A35" s="16">
        <v>15</v>
      </c>
      <c r="B35" s="133" t="s">
        <v>142</v>
      </c>
      <c r="C35" s="126" t="s">
        <v>143</v>
      </c>
      <c r="D35" s="127"/>
      <c r="E35" s="132"/>
      <c r="F35" s="132"/>
      <c r="G35" s="132"/>
      <c r="H35" s="132"/>
      <c r="I35" s="132"/>
      <c r="J35" s="132"/>
      <c r="K35" s="132"/>
      <c r="L35" s="147">
        <f t="shared" si="7"/>
        <v>0</v>
      </c>
      <c r="M35" s="1"/>
      <c r="N35" s="1"/>
      <c r="O35" s="1"/>
    </row>
    <row r="36" spans="1:15" ht="12.75" customHeight="1" x14ac:dyDescent="0.25">
      <c r="A36" s="238">
        <v>16</v>
      </c>
      <c r="B36" s="135" t="s">
        <v>144</v>
      </c>
      <c r="C36" s="126" t="s">
        <v>145</v>
      </c>
      <c r="D36" s="127"/>
      <c r="E36" s="132"/>
      <c r="F36" s="132"/>
      <c r="G36" s="132"/>
      <c r="H36" s="132"/>
      <c r="I36" s="132"/>
      <c r="J36" s="132"/>
      <c r="K36" s="132"/>
      <c r="L36" s="147">
        <f t="shared" si="7"/>
        <v>0</v>
      </c>
      <c r="M36" s="1"/>
      <c r="N36" s="1"/>
      <c r="O36" s="1"/>
    </row>
    <row r="37" spans="1:15" ht="12.75" customHeight="1" x14ac:dyDescent="0.25">
      <c r="A37" s="16">
        <v>17</v>
      </c>
      <c r="B37" s="135" t="s">
        <v>146</v>
      </c>
      <c r="C37" s="126" t="s">
        <v>147</v>
      </c>
      <c r="D37" s="127"/>
      <c r="E37" s="132"/>
      <c r="F37" s="132"/>
      <c r="G37" s="132"/>
      <c r="H37" s="132"/>
      <c r="I37" s="132"/>
      <c r="J37" s="132"/>
      <c r="K37" s="132"/>
      <c r="L37" s="147">
        <f t="shared" si="7"/>
        <v>0</v>
      </c>
      <c r="M37" s="1"/>
      <c r="N37" s="1"/>
      <c r="O37" s="1"/>
    </row>
    <row r="38" spans="1:15" ht="12.75" customHeight="1" x14ac:dyDescent="0.25">
      <c r="A38" s="238">
        <v>18</v>
      </c>
      <c r="B38" s="135" t="s">
        <v>148</v>
      </c>
      <c r="C38" s="180" t="s">
        <v>149</v>
      </c>
      <c r="D38" s="127"/>
      <c r="E38" s="132"/>
      <c r="F38" s="132"/>
      <c r="G38" s="132"/>
      <c r="H38" s="132"/>
      <c r="I38" s="132"/>
      <c r="J38" s="132"/>
      <c r="K38" s="132"/>
      <c r="L38" s="147">
        <f t="shared" si="7"/>
        <v>0</v>
      </c>
      <c r="M38" s="1"/>
      <c r="N38" s="1"/>
      <c r="O38" s="1"/>
    </row>
    <row r="39" spans="1:15" ht="12.75" customHeight="1" x14ac:dyDescent="0.25">
      <c r="A39" s="16">
        <v>19</v>
      </c>
      <c r="B39" s="138" t="s">
        <v>150</v>
      </c>
      <c r="C39" s="241" t="s">
        <v>151</v>
      </c>
      <c r="D39" s="127"/>
      <c r="E39" s="132"/>
      <c r="F39" s="132"/>
      <c r="G39" s="132"/>
      <c r="H39" s="132"/>
      <c r="I39" s="132"/>
      <c r="J39" s="132"/>
      <c r="K39" s="132"/>
      <c r="L39" s="147">
        <f t="shared" si="7"/>
        <v>0</v>
      </c>
      <c r="M39" s="1"/>
      <c r="N39" s="1"/>
      <c r="O39" s="1"/>
    </row>
    <row r="40" spans="1:15" ht="12.75" customHeight="1" x14ac:dyDescent="0.25">
      <c r="A40" s="238">
        <v>20</v>
      </c>
      <c r="B40" s="138" t="s">
        <v>152</v>
      </c>
      <c r="C40" s="241" t="s">
        <v>153</v>
      </c>
      <c r="D40" s="127"/>
      <c r="E40" s="132"/>
      <c r="F40" s="132"/>
      <c r="G40" s="132"/>
      <c r="H40" s="132"/>
      <c r="I40" s="132"/>
      <c r="J40" s="132"/>
      <c r="K40" s="132"/>
      <c r="L40" s="147">
        <f t="shared" si="7"/>
        <v>0</v>
      </c>
      <c r="M40" s="1"/>
      <c r="N40" s="1"/>
      <c r="O40" s="1"/>
    </row>
    <row r="41" spans="1:15" ht="12.75" customHeight="1" x14ac:dyDescent="0.25">
      <c r="A41" s="16">
        <v>21</v>
      </c>
      <c r="B41" s="138" t="s">
        <v>152</v>
      </c>
      <c r="C41" s="241" t="s">
        <v>207</v>
      </c>
      <c r="D41" s="141"/>
      <c r="E41" s="140"/>
      <c r="F41" s="140"/>
      <c r="G41" s="140"/>
      <c r="H41" s="140"/>
      <c r="I41" s="140"/>
      <c r="J41" s="140"/>
      <c r="K41" s="140"/>
      <c r="L41" s="147">
        <f t="shared" si="7"/>
        <v>0</v>
      </c>
      <c r="M41" s="1"/>
      <c r="N41" s="1"/>
      <c r="O41" s="1"/>
    </row>
    <row r="42" spans="1:15" ht="12.75" customHeight="1" x14ac:dyDescent="0.25">
      <c r="A42" s="242"/>
      <c r="B42" s="243"/>
      <c r="C42" s="243" t="s">
        <v>227</v>
      </c>
      <c r="D42" s="244">
        <f t="shared" ref="D42:L42" si="8">SUM(D21:D41)</f>
        <v>0</v>
      </c>
      <c r="E42" s="244">
        <f t="shared" si="8"/>
        <v>0</v>
      </c>
      <c r="F42" s="244">
        <f t="shared" si="8"/>
        <v>0</v>
      </c>
      <c r="G42" s="244">
        <f t="shared" si="8"/>
        <v>0</v>
      </c>
      <c r="H42" s="244">
        <f t="shared" si="8"/>
        <v>0</v>
      </c>
      <c r="I42" s="244">
        <f t="shared" si="8"/>
        <v>0</v>
      </c>
      <c r="J42" s="244">
        <f t="shared" si="8"/>
        <v>0</v>
      </c>
      <c r="K42" s="244">
        <f t="shared" si="8"/>
        <v>0</v>
      </c>
      <c r="L42" s="245">
        <f t="shared" si="8"/>
        <v>0</v>
      </c>
      <c r="M42" s="1"/>
      <c r="N42" s="1"/>
      <c r="O42" s="1"/>
    </row>
    <row r="43" spans="1:15" ht="12.75" customHeight="1" x14ac:dyDescent="0.25">
      <c r="A43" s="1"/>
      <c r="B43" s="1"/>
      <c r="C43" s="1"/>
      <c r="D43" s="1"/>
      <c r="E43" s="1"/>
      <c r="F43" s="1"/>
      <c r="G43" s="1"/>
      <c r="H43" s="1"/>
      <c r="I43" s="1"/>
      <c r="J43" s="1"/>
      <c r="K43" s="1"/>
      <c r="L43" s="1"/>
      <c r="M43" s="1"/>
      <c r="N43" s="1"/>
      <c r="O43" s="1"/>
    </row>
    <row r="44" spans="1:15" ht="12.75" customHeight="1" x14ac:dyDescent="0.25">
      <c r="A44" s="1"/>
      <c r="B44" s="148"/>
      <c r="C44" s="144" t="s">
        <v>156</v>
      </c>
      <c r="D44" s="246">
        <f t="shared" ref="D44:L44" si="9">D12-D42</f>
        <v>0</v>
      </c>
      <c r="E44" s="246">
        <f t="shared" si="9"/>
        <v>0</v>
      </c>
      <c r="F44" s="246">
        <f t="shared" si="9"/>
        <v>0</v>
      </c>
      <c r="G44" s="246">
        <f t="shared" si="9"/>
        <v>0</v>
      </c>
      <c r="H44" s="246">
        <f t="shared" si="9"/>
        <v>0</v>
      </c>
      <c r="I44" s="246">
        <f t="shared" si="9"/>
        <v>0</v>
      </c>
      <c r="J44" s="246">
        <f t="shared" si="9"/>
        <v>0</v>
      </c>
      <c r="K44" s="246">
        <f t="shared" si="9"/>
        <v>0</v>
      </c>
      <c r="L44" s="245">
        <f t="shared" si="9"/>
        <v>0</v>
      </c>
      <c r="M44" s="1"/>
      <c r="N44" s="1"/>
      <c r="O44" s="1"/>
    </row>
    <row r="45" spans="1:15" ht="12.75" customHeight="1" x14ac:dyDescent="0.25">
      <c r="A45" s="1"/>
      <c r="B45" s="1"/>
      <c r="C45" s="1"/>
      <c r="D45" s="1"/>
      <c r="E45" s="1"/>
      <c r="F45" s="1"/>
      <c r="G45" s="1"/>
      <c r="H45" s="1"/>
      <c r="I45" s="1"/>
      <c r="J45" s="1"/>
      <c r="K45" s="1"/>
      <c r="L45" s="1"/>
      <c r="M45" s="1"/>
      <c r="N45" s="1"/>
      <c r="O45" s="1"/>
    </row>
    <row r="46" spans="1:15" ht="12.75" customHeight="1" x14ac:dyDescent="0.25">
      <c r="A46" s="1"/>
      <c r="B46" s="151"/>
      <c r="C46" s="384" t="s">
        <v>157</v>
      </c>
      <c r="D46" s="385"/>
      <c r="E46" s="1"/>
      <c r="F46" s="1"/>
      <c r="G46" s="1"/>
      <c r="H46" s="1"/>
      <c r="I46" s="1"/>
      <c r="J46" s="1"/>
      <c r="K46" s="1"/>
      <c r="L46" s="1"/>
      <c r="M46" s="1"/>
      <c r="N46" s="1"/>
      <c r="O46" s="1"/>
    </row>
    <row r="47" spans="1:15" ht="12.75" customHeight="1" x14ac:dyDescent="0.25">
      <c r="A47" s="1"/>
      <c r="B47" s="117"/>
      <c r="C47" s="386"/>
      <c r="D47" s="352"/>
      <c r="E47" s="1"/>
      <c r="F47" s="1"/>
      <c r="G47" s="1"/>
      <c r="H47" s="1"/>
      <c r="I47" s="1"/>
      <c r="J47" s="1"/>
      <c r="K47" s="1"/>
      <c r="L47" s="1"/>
      <c r="M47" s="1"/>
      <c r="N47" s="1"/>
      <c r="O47" s="1"/>
    </row>
    <row r="48" spans="1:15" ht="12.75" customHeight="1" x14ac:dyDescent="0.25">
      <c r="A48" s="1"/>
      <c r="B48" s="1"/>
      <c r="C48" s="152" t="s">
        <v>228</v>
      </c>
      <c r="D48" s="153">
        <f>L17</f>
        <v>0</v>
      </c>
      <c r="E48" s="1"/>
      <c r="F48" s="1"/>
      <c r="G48" s="1"/>
      <c r="H48" s="1"/>
      <c r="I48" s="1"/>
      <c r="J48" s="1"/>
      <c r="K48" s="1"/>
      <c r="L48" s="1"/>
      <c r="M48" s="1"/>
      <c r="N48" s="1"/>
      <c r="O48" s="1"/>
    </row>
    <row r="49" spans="1:15" ht="12.75" customHeight="1" x14ac:dyDescent="0.25">
      <c r="A49" s="1"/>
      <c r="B49" s="117"/>
      <c r="C49" s="387"/>
      <c r="D49" s="388"/>
      <c r="E49" s="1"/>
      <c r="F49" s="1"/>
      <c r="G49" s="1"/>
      <c r="H49" s="1"/>
      <c r="I49" s="1"/>
      <c r="J49" s="1"/>
      <c r="K49" s="1"/>
      <c r="L49" s="1"/>
      <c r="M49" s="1"/>
      <c r="N49" s="1"/>
      <c r="O49" s="1"/>
    </row>
    <row r="50" spans="1:15" ht="12.75" customHeight="1" x14ac:dyDescent="0.25">
      <c r="A50" s="1"/>
      <c r="B50" s="1"/>
      <c r="C50" s="25" t="s">
        <v>229</v>
      </c>
      <c r="D50" s="154">
        <f>L42-L21</f>
        <v>0</v>
      </c>
      <c r="E50" s="1"/>
      <c r="F50" s="1"/>
      <c r="G50" s="1"/>
      <c r="H50" s="1"/>
      <c r="I50" s="1"/>
      <c r="J50" s="1"/>
      <c r="K50" s="1"/>
      <c r="L50" s="1"/>
      <c r="M50" s="1"/>
      <c r="N50" s="1"/>
      <c r="O50" s="1"/>
    </row>
    <row r="51" spans="1:15" ht="12.75" customHeight="1" x14ac:dyDescent="0.25">
      <c r="A51" s="1"/>
      <c r="B51" s="1"/>
      <c r="C51" s="25" t="s">
        <v>230</v>
      </c>
      <c r="D51" s="155">
        <f>L21</f>
        <v>0</v>
      </c>
      <c r="E51" s="1"/>
      <c r="F51" s="1"/>
      <c r="G51" s="1"/>
      <c r="H51" s="1"/>
      <c r="I51" s="1"/>
      <c r="J51" s="1"/>
      <c r="K51" s="1"/>
      <c r="L51" s="1"/>
      <c r="M51" s="1"/>
      <c r="N51" s="1"/>
      <c r="O51" s="1"/>
    </row>
    <row r="52" spans="1:15" ht="12.75" customHeight="1" x14ac:dyDescent="0.25">
      <c r="A52" s="1"/>
      <c r="B52" s="1"/>
      <c r="C52" s="25" t="s">
        <v>155</v>
      </c>
      <c r="D52" s="155">
        <f>SUM(D50:D51)</f>
        <v>0</v>
      </c>
      <c r="E52" s="1"/>
      <c r="F52" s="1"/>
      <c r="G52" s="1"/>
      <c r="H52" s="1"/>
      <c r="I52" s="1"/>
      <c r="J52" s="1"/>
      <c r="K52" s="1"/>
      <c r="L52" s="1"/>
      <c r="M52" s="1"/>
      <c r="N52" s="1"/>
      <c r="O52" s="1"/>
    </row>
    <row r="53" spans="1:15" ht="12.75" customHeight="1" x14ac:dyDescent="0.25">
      <c r="A53" s="1"/>
      <c r="B53" s="1"/>
      <c r="C53" s="1"/>
      <c r="D53" s="1"/>
      <c r="E53" s="1"/>
      <c r="F53" s="1"/>
      <c r="G53" s="1"/>
      <c r="H53" s="1"/>
      <c r="I53" s="1"/>
      <c r="J53" s="1"/>
      <c r="K53" s="1"/>
      <c r="L53" s="1"/>
      <c r="M53" s="1"/>
      <c r="N53" s="1"/>
      <c r="O53" s="1"/>
    </row>
    <row r="54" spans="1:15" ht="12.75" customHeight="1" x14ac:dyDescent="0.25">
      <c r="A54" s="1"/>
      <c r="B54" s="1"/>
      <c r="C54" s="1" t="s">
        <v>231</v>
      </c>
      <c r="D54" s="156">
        <f>D48-D52</f>
        <v>0</v>
      </c>
      <c r="E54" s="1"/>
      <c r="F54" s="1"/>
      <c r="G54" s="1"/>
      <c r="H54" s="1"/>
      <c r="I54" s="1"/>
      <c r="J54" s="1"/>
      <c r="K54" s="1"/>
      <c r="L54" s="1"/>
      <c r="M54" s="1"/>
      <c r="N54" s="1"/>
      <c r="O54" s="1"/>
    </row>
    <row r="55" spans="1:15" ht="12.75" customHeight="1" x14ac:dyDescent="0.25">
      <c r="A55" s="1"/>
      <c r="B55" s="1"/>
      <c r="C55" s="1"/>
      <c r="D55" s="1"/>
      <c r="E55" s="1"/>
      <c r="F55" s="1"/>
      <c r="G55" s="1"/>
      <c r="H55" s="1"/>
      <c r="I55" s="1"/>
      <c r="J55" s="1"/>
      <c r="K55" s="1"/>
      <c r="L55" s="1"/>
      <c r="M55" s="1"/>
      <c r="N55" s="1"/>
      <c r="O55" s="1"/>
    </row>
    <row r="56" spans="1:15" ht="12.75" customHeight="1" x14ac:dyDescent="0.25">
      <c r="A56" s="1"/>
      <c r="B56" s="1"/>
      <c r="C56" s="1"/>
      <c r="D56" s="1"/>
      <c r="E56" s="1"/>
      <c r="F56" s="1"/>
      <c r="G56" s="1"/>
      <c r="H56" s="1"/>
      <c r="I56" s="1"/>
      <c r="J56" s="1"/>
      <c r="K56" s="1"/>
      <c r="L56" s="1"/>
      <c r="M56" s="1"/>
      <c r="N56" s="1"/>
      <c r="O56" s="1"/>
    </row>
    <row r="57" spans="1:15" ht="12.75" customHeight="1" x14ac:dyDescent="0.25">
      <c r="A57" s="1"/>
      <c r="B57" s="1"/>
      <c r="C57" s="1"/>
      <c r="D57" s="1"/>
      <c r="E57" s="1"/>
      <c r="F57" s="1"/>
      <c r="G57" s="1"/>
      <c r="H57" s="1"/>
      <c r="I57" s="1"/>
      <c r="J57" s="1"/>
      <c r="K57" s="1"/>
      <c r="L57" s="1"/>
      <c r="M57" s="1"/>
      <c r="N57" s="1"/>
      <c r="O57" s="1"/>
    </row>
    <row r="58" spans="1:15" ht="12.75" customHeight="1" x14ac:dyDescent="0.25">
      <c r="A58" s="1"/>
      <c r="B58" s="1"/>
      <c r="C58" s="1"/>
      <c r="D58" s="1"/>
      <c r="E58" s="1"/>
      <c r="F58" s="1"/>
      <c r="G58" s="1"/>
      <c r="H58" s="1"/>
      <c r="I58" s="1"/>
      <c r="J58" s="1"/>
      <c r="K58" s="1"/>
      <c r="L58" s="1"/>
      <c r="M58" s="1"/>
      <c r="N58" s="1"/>
      <c r="O58" s="1"/>
    </row>
    <row r="59" spans="1:15" ht="12.75" customHeight="1" x14ac:dyDescent="0.25">
      <c r="A59" s="1"/>
      <c r="B59" s="1"/>
      <c r="C59" s="1"/>
      <c r="D59" s="1"/>
      <c r="E59" s="1"/>
      <c r="F59" s="1"/>
      <c r="G59" s="1"/>
      <c r="H59" s="1"/>
      <c r="I59" s="1"/>
      <c r="J59" s="1"/>
      <c r="K59" s="1"/>
      <c r="L59" s="1"/>
      <c r="M59" s="1"/>
      <c r="N59" s="1"/>
      <c r="O59" s="1"/>
    </row>
    <row r="60" spans="1:15" ht="12.75" customHeight="1" x14ac:dyDescent="0.25">
      <c r="A60" s="1"/>
      <c r="B60" s="1"/>
      <c r="C60" s="1"/>
      <c r="D60" s="1"/>
      <c r="E60" s="1"/>
      <c r="F60" s="1"/>
      <c r="G60" s="1"/>
      <c r="H60" s="1"/>
      <c r="I60" s="1"/>
      <c r="J60" s="1"/>
      <c r="K60" s="1"/>
      <c r="L60" s="1"/>
      <c r="M60" s="1"/>
      <c r="N60" s="1"/>
      <c r="O60" s="1"/>
    </row>
    <row r="61" spans="1:15" ht="12.75" customHeight="1" x14ac:dyDescent="0.25">
      <c r="A61" s="1"/>
      <c r="B61" s="1"/>
      <c r="C61" s="1"/>
      <c r="D61" s="1"/>
      <c r="E61" s="1"/>
      <c r="F61" s="1"/>
      <c r="G61" s="1"/>
      <c r="H61" s="1"/>
      <c r="I61" s="1"/>
      <c r="J61" s="1"/>
      <c r="K61" s="1"/>
      <c r="L61" s="1"/>
      <c r="M61" s="1"/>
      <c r="N61" s="1"/>
      <c r="O61" s="1"/>
    </row>
    <row r="62" spans="1:15" ht="12.75" customHeight="1" x14ac:dyDescent="0.25">
      <c r="A62" s="1"/>
      <c r="B62" s="1"/>
      <c r="C62" s="1"/>
      <c r="D62" s="1"/>
      <c r="E62" s="1"/>
      <c r="F62" s="1"/>
      <c r="G62" s="1"/>
      <c r="H62" s="1"/>
      <c r="I62" s="1"/>
      <c r="J62" s="1"/>
      <c r="K62" s="1"/>
      <c r="L62" s="1"/>
      <c r="M62" s="1"/>
      <c r="N62" s="1"/>
      <c r="O62" s="1"/>
    </row>
    <row r="63" spans="1:15" ht="12.75" customHeight="1" x14ac:dyDescent="0.25">
      <c r="A63" s="1"/>
      <c r="B63" s="1"/>
      <c r="C63" s="1"/>
      <c r="D63" s="1"/>
      <c r="E63" s="1"/>
      <c r="F63" s="1"/>
      <c r="G63" s="1"/>
      <c r="H63" s="1"/>
      <c r="I63" s="1"/>
      <c r="J63" s="1"/>
      <c r="K63" s="1"/>
      <c r="L63" s="1"/>
      <c r="M63" s="1"/>
      <c r="N63" s="1"/>
      <c r="O63" s="1"/>
    </row>
    <row r="64" spans="1:15" ht="12.75" customHeight="1" x14ac:dyDescent="0.25">
      <c r="A64" s="1"/>
      <c r="B64" s="1"/>
      <c r="C64" s="1"/>
      <c r="D64" s="1"/>
      <c r="E64" s="1"/>
      <c r="F64" s="1"/>
      <c r="G64" s="1"/>
      <c r="H64" s="1"/>
      <c r="I64" s="1"/>
      <c r="J64" s="1"/>
      <c r="K64" s="1"/>
      <c r="L64" s="1"/>
      <c r="M64" s="1"/>
      <c r="N64" s="1"/>
      <c r="O64" s="1"/>
    </row>
    <row r="65" spans="1:15" ht="12.75" customHeight="1" x14ac:dyDescent="0.25">
      <c r="A65" s="1"/>
      <c r="B65" s="1"/>
      <c r="C65" s="1"/>
      <c r="D65" s="1"/>
      <c r="E65" s="1"/>
      <c r="F65" s="1"/>
      <c r="G65" s="1"/>
      <c r="H65" s="1"/>
      <c r="I65" s="1"/>
      <c r="J65" s="1"/>
      <c r="K65" s="1"/>
      <c r="L65" s="1"/>
      <c r="M65" s="1"/>
      <c r="N65" s="1"/>
      <c r="O65" s="1"/>
    </row>
    <row r="66" spans="1:15" ht="12.75" customHeight="1" x14ac:dyDescent="0.25">
      <c r="A66" s="1"/>
      <c r="B66" s="1"/>
      <c r="C66" s="1"/>
      <c r="D66" s="1"/>
      <c r="E66" s="1"/>
      <c r="F66" s="1"/>
      <c r="G66" s="1"/>
      <c r="H66" s="1"/>
      <c r="I66" s="1"/>
      <c r="J66" s="1"/>
      <c r="K66" s="1"/>
      <c r="L66" s="1"/>
      <c r="M66" s="1"/>
      <c r="N66" s="1"/>
      <c r="O66" s="1"/>
    </row>
    <row r="67" spans="1:15" ht="12.75" customHeight="1" x14ac:dyDescent="0.25">
      <c r="A67" s="1"/>
      <c r="B67" s="1"/>
      <c r="C67" s="1"/>
      <c r="D67" s="1"/>
      <c r="E67" s="1"/>
      <c r="F67" s="1"/>
      <c r="G67" s="1"/>
      <c r="H67" s="1"/>
      <c r="I67" s="1"/>
      <c r="J67" s="1"/>
      <c r="K67" s="1"/>
      <c r="L67" s="1"/>
      <c r="M67" s="1"/>
      <c r="N67" s="1"/>
      <c r="O67" s="1"/>
    </row>
    <row r="68" spans="1:15" ht="12.75" customHeight="1" x14ac:dyDescent="0.25">
      <c r="A68" s="1"/>
      <c r="B68" s="1"/>
      <c r="C68" s="1"/>
      <c r="D68" s="1"/>
      <c r="E68" s="1"/>
      <c r="F68" s="1"/>
      <c r="G68" s="1"/>
      <c r="H68" s="1"/>
      <c r="I68" s="1"/>
      <c r="J68" s="1"/>
      <c r="K68" s="1"/>
      <c r="L68" s="1"/>
      <c r="M68" s="1"/>
      <c r="N68" s="1"/>
      <c r="O68" s="1"/>
    </row>
    <row r="69" spans="1:15" ht="12.75" customHeight="1" x14ac:dyDescent="0.25">
      <c r="A69" s="1"/>
      <c r="B69" s="1"/>
      <c r="C69" s="1"/>
      <c r="D69" s="1"/>
      <c r="E69" s="1"/>
      <c r="F69" s="1"/>
      <c r="G69" s="1"/>
      <c r="H69" s="1"/>
      <c r="I69" s="1"/>
      <c r="J69" s="1"/>
      <c r="K69" s="1"/>
      <c r="L69" s="1"/>
      <c r="M69" s="1"/>
      <c r="N69" s="1"/>
      <c r="O69" s="1"/>
    </row>
    <row r="70" spans="1:15" ht="12.75" customHeight="1" x14ac:dyDescent="0.25">
      <c r="A70" s="1"/>
      <c r="B70" s="1"/>
      <c r="C70" s="1"/>
      <c r="D70" s="1"/>
      <c r="E70" s="1"/>
      <c r="F70" s="1"/>
      <c r="G70" s="1"/>
      <c r="H70" s="1"/>
      <c r="I70" s="1"/>
      <c r="J70" s="1"/>
      <c r="K70" s="1"/>
      <c r="L70" s="1"/>
      <c r="M70" s="1"/>
      <c r="N70" s="1"/>
      <c r="O70" s="1"/>
    </row>
    <row r="71" spans="1:15" ht="12.75" customHeight="1" x14ac:dyDescent="0.25">
      <c r="A71" s="1"/>
      <c r="B71" s="1"/>
      <c r="C71" s="1"/>
      <c r="D71" s="1"/>
      <c r="E71" s="1"/>
      <c r="F71" s="1"/>
      <c r="G71" s="1"/>
      <c r="H71" s="1"/>
      <c r="I71" s="1"/>
      <c r="J71" s="1"/>
      <c r="K71" s="1"/>
      <c r="L71" s="1"/>
      <c r="M71" s="1"/>
      <c r="N71" s="1"/>
      <c r="O71" s="1"/>
    </row>
    <row r="72" spans="1:15" ht="12.75" customHeight="1" x14ac:dyDescent="0.25">
      <c r="A72" s="1"/>
      <c r="B72" s="1"/>
      <c r="C72" s="1"/>
      <c r="D72" s="1"/>
      <c r="E72" s="1"/>
      <c r="F72" s="1"/>
      <c r="G72" s="1"/>
      <c r="H72" s="1"/>
      <c r="I72" s="1"/>
      <c r="J72" s="1"/>
      <c r="K72" s="1"/>
      <c r="L72" s="1"/>
      <c r="M72" s="1"/>
      <c r="N72" s="1"/>
      <c r="O72" s="1"/>
    </row>
    <row r="73" spans="1:15" ht="12.75" customHeight="1" x14ac:dyDescent="0.25">
      <c r="A73" s="1"/>
      <c r="B73" s="1"/>
      <c r="C73" s="1"/>
      <c r="D73" s="1"/>
      <c r="E73" s="1"/>
      <c r="F73" s="1"/>
      <c r="G73" s="1"/>
      <c r="H73" s="1"/>
      <c r="I73" s="1"/>
      <c r="J73" s="1"/>
      <c r="K73" s="1"/>
      <c r="L73" s="1"/>
      <c r="M73" s="1"/>
      <c r="N73" s="1"/>
      <c r="O73" s="1"/>
    </row>
    <row r="74" spans="1:15" ht="12.75" customHeight="1" x14ac:dyDescent="0.25">
      <c r="A74" s="1"/>
      <c r="B74" s="1"/>
      <c r="C74" s="1"/>
      <c r="D74" s="1"/>
      <c r="E74" s="1"/>
      <c r="F74" s="1"/>
      <c r="G74" s="1"/>
      <c r="H74" s="1"/>
      <c r="I74" s="1"/>
      <c r="J74" s="1"/>
      <c r="K74" s="1"/>
      <c r="L74" s="1"/>
      <c r="M74" s="1"/>
      <c r="N74" s="1"/>
      <c r="O74" s="1"/>
    </row>
    <row r="75" spans="1:15" ht="12.75" customHeight="1" x14ac:dyDescent="0.25">
      <c r="A75" s="1"/>
      <c r="B75" s="1"/>
      <c r="C75" s="1"/>
      <c r="D75" s="1"/>
      <c r="E75" s="1"/>
      <c r="F75" s="1"/>
      <c r="G75" s="1"/>
      <c r="H75" s="1"/>
      <c r="I75" s="1"/>
      <c r="J75" s="1"/>
      <c r="K75" s="1"/>
      <c r="L75" s="1"/>
      <c r="M75" s="1"/>
      <c r="N75" s="1"/>
      <c r="O75" s="1"/>
    </row>
    <row r="76" spans="1:15" ht="12.75" customHeight="1" x14ac:dyDescent="0.25">
      <c r="A76" s="1"/>
      <c r="B76" s="1"/>
      <c r="C76" s="1"/>
      <c r="D76" s="1"/>
      <c r="E76" s="1"/>
      <c r="F76" s="1"/>
      <c r="G76" s="1"/>
      <c r="H76" s="1"/>
      <c r="I76" s="1"/>
      <c r="J76" s="1"/>
      <c r="K76" s="1"/>
      <c r="L76" s="1"/>
      <c r="M76" s="1"/>
      <c r="N76" s="1"/>
      <c r="O76" s="1"/>
    </row>
    <row r="77" spans="1:15" ht="12.75" customHeight="1" x14ac:dyDescent="0.25">
      <c r="A77" s="1"/>
      <c r="B77" s="1"/>
      <c r="C77" s="1"/>
      <c r="D77" s="1"/>
      <c r="E77" s="1"/>
      <c r="F77" s="1"/>
      <c r="G77" s="1"/>
      <c r="H77" s="1"/>
      <c r="I77" s="1"/>
      <c r="J77" s="1"/>
      <c r="K77" s="1"/>
      <c r="L77" s="1"/>
      <c r="M77" s="1"/>
      <c r="N77" s="1"/>
      <c r="O77" s="1"/>
    </row>
    <row r="78" spans="1:15" ht="12.75" customHeight="1" x14ac:dyDescent="0.25">
      <c r="A78" s="1"/>
      <c r="B78" s="1"/>
      <c r="C78" s="1"/>
      <c r="D78" s="1"/>
      <c r="E78" s="1"/>
      <c r="F78" s="1"/>
      <c r="G78" s="1"/>
      <c r="H78" s="1"/>
      <c r="I78" s="1"/>
      <c r="J78" s="1"/>
      <c r="K78" s="1"/>
      <c r="L78" s="1"/>
      <c r="M78" s="1"/>
      <c r="N78" s="1"/>
      <c r="O78" s="1"/>
    </row>
    <row r="79" spans="1:15" ht="12.75" customHeight="1" x14ac:dyDescent="0.25">
      <c r="A79" s="1"/>
      <c r="B79" s="1"/>
      <c r="C79" s="1"/>
      <c r="D79" s="1"/>
      <c r="E79" s="1"/>
      <c r="F79" s="1"/>
      <c r="G79" s="1"/>
      <c r="H79" s="1"/>
      <c r="I79" s="1"/>
      <c r="J79" s="1"/>
      <c r="K79" s="1"/>
      <c r="L79" s="1"/>
      <c r="M79" s="1"/>
      <c r="N79" s="1"/>
      <c r="O79" s="1"/>
    </row>
    <row r="80" spans="1:15" ht="12.75" customHeight="1" x14ac:dyDescent="0.25">
      <c r="A80" s="1"/>
      <c r="B80" s="1"/>
      <c r="C80" s="1"/>
      <c r="D80" s="1"/>
      <c r="E80" s="1"/>
      <c r="F80" s="1"/>
      <c r="G80" s="1"/>
      <c r="H80" s="1"/>
      <c r="I80" s="1"/>
      <c r="J80" s="1"/>
      <c r="K80" s="1"/>
      <c r="L80" s="1"/>
      <c r="M80" s="1"/>
      <c r="N80" s="1"/>
      <c r="O80" s="1"/>
    </row>
    <row r="81" spans="1:15" ht="12.75" customHeight="1" x14ac:dyDescent="0.25">
      <c r="A81" s="1"/>
      <c r="B81" s="1"/>
      <c r="C81" s="1"/>
      <c r="D81" s="1"/>
      <c r="E81" s="1"/>
      <c r="F81" s="1"/>
      <c r="G81" s="1"/>
      <c r="H81" s="1"/>
      <c r="I81" s="1"/>
      <c r="J81" s="1"/>
      <c r="K81" s="1"/>
      <c r="L81" s="1"/>
      <c r="M81" s="1"/>
      <c r="N81" s="1"/>
      <c r="O81" s="1"/>
    </row>
    <row r="82" spans="1:15" ht="12.75" customHeight="1" x14ac:dyDescent="0.25">
      <c r="A82" s="1"/>
      <c r="B82" s="1"/>
      <c r="C82" s="1"/>
      <c r="D82" s="1"/>
      <c r="E82" s="1"/>
      <c r="F82" s="1"/>
      <c r="G82" s="1"/>
      <c r="H82" s="1"/>
      <c r="I82" s="1"/>
      <c r="J82" s="1"/>
      <c r="K82" s="1"/>
      <c r="L82" s="1"/>
      <c r="M82" s="1"/>
      <c r="N82" s="1"/>
      <c r="O82" s="1"/>
    </row>
    <row r="83" spans="1:15" ht="12.75" customHeight="1" x14ac:dyDescent="0.25">
      <c r="A83" s="1"/>
      <c r="B83" s="1"/>
      <c r="C83" s="1"/>
      <c r="D83" s="1"/>
      <c r="E83" s="1"/>
      <c r="F83" s="1"/>
      <c r="G83" s="1"/>
      <c r="H83" s="1"/>
      <c r="I83" s="1"/>
      <c r="J83" s="1"/>
      <c r="K83" s="1"/>
      <c r="L83" s="1"/>
      <c r="M83" s="1"/>
      <c r="N83" s="1"/>
      <c r="O83" s="1"/>
    </row>
    <row r="84" spans="1:15" ht="12.75" customHeight="1" x14ac:dyDescent="0.25">
      <c r="A84" s="1"/>
      <c r="B84" s="1"/>
      <c r="C84" s="1"/>
      <c r="D84" s="1"/>
      <c r="E84" s="1"/>
      <c r="F84" s="1"/>
      <c r="G84" s="1"/>
      <c r="H84" s="1"/>
      <c r="I84" s="1"/>
      <c r="J84" s="1"/>
      <c r="K84" s="1"/>
      <c r="L84" s="1"/>
      <c r="M84" s="1"/>
      <c r="N84" s="1"/>
      <c r="O84" s="1"/>
    </row>
    <row r="85" spans="1:15" ht="12.75" customHeight="1" x14ac:dyDescent="0.25">
      <c r="A85" s="1"/>
      <c r="B85" s="1"/>
      <c r="C85" s="1"/>
      <c r="D85" s="1"/>
      <c r="E85" s="1"/>
      <c r="F85" s="1"/>
      <c r="G85" s="1"/>
      <c r="H85" s="1"/>
      <c r="I85" s="1"/>
      <c r="J85" s="1"/>
      <c r="K85" s="1"/>
      <c r="L85" s="1"/>
      <c r="M85" s="1"/>
      <c r="N85" s="1"/>
      <c r="O85" s="1"/>
    </row>
    <row r="86" spans="1:15" ht="12.75" customHeight="1" x14ac:dyDescent="0.25">
      <c r="A86" s="1"/>
      <c r="B86" s="1"/>
      <c r="C86" s="1"/>
      <c r="D86" s="1"/>
      <c r="E86" s="1"/>
      <c r="F86" s="1"/>
      <c r="G86" s="1"/>
      <c r="H86" s="1"/>
      <c r="I86" s="1"/>
      <c r="J86" s="1"/>
      <c r="K86" s="1"/>
      <c r="L86" s="1"/>
      <c r="M86" s="1"/>
      <c r="N86" s="1"/>
      <c r="O86" s="1"/>
    </row>
    <row r="87" spans="1:15" ht="12.75" customHeight="1" x14ac:dyDescent="0.25">
      <c r="A87" s="1"/>
      <c r="B87" s="1"/>
      <c r="C87" s="1"/>
      <c r="D87" s="1"/>
      <c r="E87" s="1"/>
      <c r="F87" s="1"/>
      <c r="G87" s="1"/>
      <c r="H87" s="1"/>
      <c r="I87" s="1"/>
      <c r="J87" s="1"/>
      <c r="K87" s="1"/>
      <c r="L87" s="1"/>
      <c r="M87" s="1"/>
      <c r="N87" s="1"/>
      <c r="O87" s="1"/>
    </row>
    <row r="88" spans="1:15" ht="12.75" customHeight="1" x14ac:dyDescent="0.25">
      <c r="A88" s="1"/>
      <c r="B88" s="1"/>
      <c r="C88" s="1"/>
      <c r="D88" s="1"/>
      <c r="E88" s="1"/>
      <c r="F88" s="1"/>
      <c r="G88" s="1"/>
      <c r="H88" s="1"/>
      <c r="I88" s="1"/>
      <c r="J88" s="1"/>
      <c r="K88" s="1"/>
      <c r="L88" s="1"/>
      <c r="M88" s="1"/>
      <c r="N88" s="1"/>
      <c r="O88" s="1"/>
    </row>
    <row r="89" spans="1:15" ht="12.75" customHeight="1" x14ac:dyDescent="0.25">
      <c r="A89" s="1"/>
      <c r="B89" s="1"/>
      <c r="C89" s="1"/>
      <c r="D89" s="1"/>
      <c r="E89" s="1"/>
      <c r="F89" s="1"/>
      <c r="G89" s="1"/>
      <c r="H89" s="1"/>
      <c r="I89" s="1"/>
      <c r="J89" s="1"/>
      <c r="K89" s="1"/>
      <c r="L89" s="1"/>
      <c r="M89" s="1"/>
      <c r="N89" s="1"/>
      <c r="O89" s="1"/>
    </row>
    <row r="90" spans="1:15" ht="12.75" customHeight="1" x14ac:dyDescent="0.25">
      <c r="A90" s="1"/>
      <c r="B90" s="1"/>
      <c r="C90" s="1"/>
      <c r="D90" s="1"/>
      <c r="E90" s="1"/>
      <c r="F90" s="1"/>
      <c r="G90" s="1"/>
      <c r="H90" s="1"/>
      <c r="I90" s="1"/>
      <c r="J90" s="1"/>
      <c r="K90" s="1"/>
      <c r="L90" s="1"/>
      <c r="M90" s="1"/>
      <c r="N90" s="1"/>
      <c r="O90" s="1"/>
    </row>
    <row r="91" spans="1:15" ht="12.75" customHeight="1" x14ac:dyDescent="0.25">
      <c r="A91" s="1"/>
      <c r="B91" s="1"/>
      <c r="C91" s="1"/>
      <c r="D91" s="1"/>
      <c r="E91" s="1"/>
      <c r="F91" s="1"/>
      <c r="G91" s="1"/>
      <c r="H91" s="1"/>
      <c r="I91" s="1"/>
      <c r="J91" s="1"/>
      <c r="K91" s="1"/>
      <c r="L91" s="1"/>
      <c r="M91" s="1"/>
      <c r="N91" s="1"/>
      <c r="O91" s="1"/>
    </row>
    <row r="92" spans="1:15" ht="12.75" customHeight="1" x14ac:dyDescent="0.25">
      <c r="A92" s="1"/>
      <c r="B92" s="1"/>
      <c r="C92" s="1"/>
      <c r="D92" s="1"/>
      <c r="E92" s="1"/>
      <c r="F92" s="1"/>
      <c r="G92" s="1"/>
      <c r="H92" s="1"/>
      <c r="I92" s="1"/>
      <c r="J92" s="1"/>
      <c r="K92" s="1"/>
      <c r="L92" s="1"/>
      <c r="M92" s="1"/>
      <c r="N92" s="1"/>
      <c r="O92" s="1"/>
    </row>
    <row r="93" spans="1:15" ht="12.75" customHeight="1" x14ac:dyDescent="0.25">
      <c r="A93" s="1"/>
      <c r="B93" s="1"/>
      <c r="C93" s="1"/>
      <c r="D93" s="1"/>
      <c r="E93" s="1"/>
      <c r="F93" s="1"/>
      <c r="G93" s="1"/>
      <c r="H93" s="1"/>
      <c r="I93" s="1"/>
      <c r="J93" s="1"/>
      <c r="K93" s="1"/>
      <c r="L93" s="1"/>
      <c r="M93" s="1"/>
      <c r="N93" s="1"/>
      <c r="O93" s="1"/>
    </row>
    <row r="94" spans="1:15" ht="12.75" customHeight="1" x14ac:dyDescent="0.25">
      <c r="A94" s="1"/>
      <c r="B94" s="1"/>
      <c r="C94" s="1"/>
      <c r="D94" s="1"/>
      <c r="E94" s="1"/>
      <c r="F94" s="1"/>
      <c r="G94" s="1"/>
      <c r="H94" s="1"/>
      <c r="I94" s="1"/>
      <c r="J94" s="1"/>
      <c r="K94" s="1"/>
      <c r="L94" s="1"/>
      <c r="M94" s="1"/>
      <c r="N94" s="1"/>
      <c r="O94" s="1"/>
    </row>
    <row r="95" spans="1:15" ht="12.75" customHeight="1" x14ac:dyDescent="0.25">
      <c r="A95" s="1"/>
      <c r="B95" s="1"/>
      <c r="C95" s="1"/>
      <c r="D95" s="1"/>
      <c r="E95" s="1"/>
      <c r="F95" s="1"/>
      <c r="G95" s="1"/>
      <c r="H95" s="1"/>
      <c r="I95" s="1"/>
      <c r="J95" s="1"/>
      <c r="K95" s="1"/>
      <c r="L95" s="1"/>
      <c r="M95" s="1"/>
      <c r="N95" s="1"/>
      <c r="O95" s="1"/>
    </row>
    <row r="96" spans="1:15" ht="12.75" customHeight="1" x14ac:dyDescent="0.25">
      <c r="A96" s="1"/>
      <c r="B96" s="1"/>
      <c r="C96" s="1"/>
      <c r="D96" s="1"/>
      <c r="E96" s="1"/>
      <c r="F96" s="1"/>
      <c r="G96" s="1"/>
      <c r="H96" s="1"/>
      <c r="I96" s="1"/>
      <c r="J96" s="1"/>
      <c r="K96" s="1"/>
      <c r="L96" s="1"/>
      <c r="M96" s="1"/>
      <c r="N96" s="1"/>
      <c r="O96" s="1"/>
    </row>
    <row r="97" spans="1:15" ht="12.75" customHeight="1" x14ac:dyDescent="0.25">
      <c r="A97" s="1"/>
      <c r="B97" s="1"/>
      <c r="C97" s="1"/>
      <c r="D97" s="1"/>
      <c r="E97" s="1"/>
      <c r="F97" s="1"/>
      <c r="G97" s="1"/>
      <c r="H97" s="1"/>
      <c r="I97" s="1"/>
      <c r="J97" s="1"/>
      <c r="K97" s="1"/>
      <c r="L97" s="1"/>
      <c r="M97" s="1"/>
      <c r="N97" s="1"/>
      <c r="O97" s="1"/>
    </row>
    <row r="98" spans="1:15" ht="12.75" customHeight="1" x14ac:dyDescent="0.25">
      <c r="A98" s="1"/>
      <c r="B98" s="1"/>
      <c r="C98" s="1"/>
      <c r="D98" s="1"/>
      <c r="E98" s="1"/>
      <c r="F98" s="1"/>
      <c r="G98" s="1"/>
      <c r="H98" s="1"/>
      <c r="I98" s="1"/>
      <c r="J98" s="1"/>
      <c r="K98" s="1"/>
      <c r="L98" s="1"/>
      <c r="M98" s="1"/>
      <c r="N98" s="1"/>
      <c r="O98" s="1"/>
    </row>
    <row r="99" spans="1:15" ht="12.75" customHeight="1" x14ac:dyDescent="0.25">
      <c r="A99" s="1"/>
      <c r="B99" s="1"/>
      <c r="C99" s="1"/>
      <c r="D99" s="1"/>
      <c r="E99" s="1"/>
      <c r="F99" s="1"/>
      <c r="G99" s="1"/>
      <c r="H99" s="1"/>
      <c r="I99" s="1"/>
      <c r="J99" s="1"/>
      <c r="K99" s="1"/>
      <c r="L99" s="1"/>
      <c r="M99" s="1"/>
      <c r="N99" s="1"/>
      <c r="O99" s="1"/>
    </row>
    <row r="100" spans="1:15" ht="12.75" customHeight="1" x14ac:dyDescent="0.25">
      <c r="A100" s="1"/>
      <c r="B100" s="1"/>
      <c r="C100" s="1"/>
      <c r="D100" s="1"/>
      <c r="E100" s="1"/>
      <c r="F100" s="1"/>
      <c r="G100" s="1"/>
      <c r="H100" s="1"/>
      <c r="I100" s="1"/>
      <c r="J100" s="1"/>
      <c r="K100" s="1"/>
      <c r="L100" s="1"/>
      <c r="M100" s="1"/>
      <c r="N100" s="1"/>
      <c r="O100" s="1"/>
    </row>
    <row r="101" spans="1:15" ht="12.75" customHeight="1" x14ac:dyDescent="0.25">
      <c r="A101" s="1"/>
      <c r="B101" s="1"/>
      <c r="C101" s="1"/>
      <c r="D101" s="1"/>
      <c r="E101" s="1"/>
      <c r="F101" s="1"/>
      <c r="G101" s="1"/>
      <c r="H101" s="1"/>
      <c r="I101" s="1"/>
      <c r="J101" s="1"/>
      <c r="K101" s="1"/>
      <c r="L101" s="1"/>
      <c r="M101" s="1"/>
      <c r="N101" s="1"/>
      <c r="O101" s="1"/>
    </row>
    <row r="102" spans="1:15" ht="12.75" customHeight="1" x14ac:dyDescent="0.25">
      <c r="A102" s="1"/>
      <c r="B102" s="1"/>
      <c r="C102" s="1"/>
      <c r="D102" s="1"/>
      <c r="E102" s="1"/>
      <c r="F102" s="1"/>
      <c r="G102" s="1"/>
      <c r="H102" s="1"/>
      <c r="I102" s="1"/>
      <c r="J102" s="1"/>
      <c r="K102" s="1"/>
      <c r="L102" s="1"/>
      <c r="M102" s="1"/>
      <c r="N102" s="1"/>
      <c r="O102" s="1"/>
    </row>
    <row r="103" spans="1:15" ht="12.75" customHeight="1" x14ac:dyDescent="0.25">
      <c r="A103" s="1"/>
      <c r="B103" s="1"/>
      <c r="C103" s="1"/>
      <c r="D103" s="1"/>
      <c r="E103" s="1"/>
      <c r="F103" s="1"/>
      <c r="G103" s="1"/>
      <c r="H103" s="1"/>
      <c r="I103" s="1"/>
      <c r="J103" s="1"/>
      <c r="K103" s="1"/>
      <c r="L103" s="1"/>
      <c r="M103" s="1"/>
      <c r="N103" s="1"/>
      <c r="O103" s="1"/>
    </row>
    <row r="104" spans="1:15" ht="12.75" customHeight="1" x14ac:dyDescent="0.25">
      <c r="A104" s="1"/>
      <c r="B104" s="1"/>
      <c r="C104" s="1"/>
      <c r="D104" s="1"/>
      <c r="E104" s="1"/>
      <c r="F104" s="1"/>
      <c r="G104" s="1"/>
      <c r="H104" s="1"/>
      <c r="I104" s="1"/>
      <c r="J104" s="1"/>
      <c r="K104" s="1"/>
      <c r="L104" s="1"/>
      <c r="M104" s="1"/>
      <c r="N104" s="1"/>
      <c r="O104" s="1"/>
    </row>
    <row r="105" spans="1:15" ht="12.75" customHeight="1" x14ac:dyDescent="0.25">
      <c r="A105" s="1"/>
      <c r="B105" s="1"/>
      <c r="C105" s="1"/>
      <c r="D105" s="1"/>
      <c r="E105" s="1"/>
      <c r="F105" s="1"/>
      <c r="G105" s="1"/>
      <c r="H105" s="1"/>
      <c r="I105" s="1"/>
      <c r="J105" s="1"/>
      <c r="K105" s="1"/>
      <c r="L105" s="1"/>
      <c r="M105" s="1"/>
      <c r="N105" s="1"/>
      <c r="O105" s="1"/>
    </row>
    <row r="106" spans="1:15" ht="12.75" customHeight="1" x14ac:dyDescent="0.25">
      <c r="A106" s="1"/>
      <c r="B106" s="1"/>
      <c r="C106" s="1"/>
      <c r="D106" s="1"/>
      <c r="E106" s="1"/>
      <c r="F106" s="1"/>
      <c r="G106" s="1"/>
      <c r="H106" s="1"/>
      <c r="I106" s="1"/>
      <c r="J106" s="1"/>
      <c r="K106" s="1"/>
      <c r="L106" s="1"/>
      <c r="M106" s="1"/>
      <c r="N106" s="1"/>
      <c r="O106" s="1"/>
    </row>
    <row r="107" spans="1:15" ht="12.75" customHeight="1" x14ac:dyDescent="0.25">
      <c r="A107" s="1"/>
      <c r="B107" s="1"/>
      <c r="C107" s="1"/>
      <c r="D107" s="1"/>
      <c r="E107" s="1"/>
      <c r="F107" s="1"/>
      <c r="G107" s="1"/>
      <c r="H107" s="1"/>
      <c r="I107" s="1"/>
      <c r="J107" s="1"/>
      <c r="K107" s="1"/>
      <c r="L107" s="1"/>
      <c r="M107" s="1"/>
      <c r="N107" s="1"/>
      <c r="O107" s="1"/>
    </row>
    <row r="108" spans="1:15" ht="12.75" customHeight="1" x14ac:dyDescent="0.25">
      <c r="A108" s="1"/>
      <c r="B108" s="1"/>
      <c r="C108" s="1"/>
      <c r="D108" s="1"/>
      <c r="E108" s="1"/>
      <c r="F108" s="1"/>
      <c r="G108" s="1"/>
      <c r="H108" s="1"/>
      <c r="I108" s="1"/>
      <c r="J108" s="1"/>
      <c r="K108" s="1"/>
      <c r="L108" s="1"/>
      <c r="M108" s="1"/>
      <c r="N108" s="1"/>
      <c r="O108" s="1"/>
    </row>
    <row r="109" spans="1:15" ht="12.75" customHeight="1" x14ac:dyDescent="0.25">
      <c r="A109" s="1"/>
      <c r="B109" s="1"/>
      <c r="C109" s="1"/>
      <c r="D109" s="1"/>
      <c r="E109" s="1"/>
      <c r="F109" s="1"/>
      <c r="G109" s="1"/>
      <c r="H109" s="1"/>
      <c r="I109" s="1"/>
      <c r="J109" s="1"/>
      <c r="K109" s="1"/>
      <c r="L109" s="1"/>
      <c r="M109" s="1"/>
      <c r="N109" s="1"/>
      <c r="O109" s="1"/>
    </row>
    <row r="110" spans="1:15" ht="12.75" customHeight="1" x14ac:dyDescent="0.25">
      <c r="A110" s="1"/>
      <c r="B110" s="1"/>
      <c r="C110" s="1"/>
      <c r="D110" s="1"/>
      <c r="E110" s="1"/>
      <c r="F110" s="1"/>
      <c r="G110" s="1"/>
      <c r="H110" s="1"/>
      <c r="I110" s="1"/>
      <c r="J110" s="1"/>
      <c r="K110" s="1"/>
      <c r="L110" s="1"/>
      <c r="M110" s="1"/>
      <c r="N110" s="1"/>
      <c r="O110" s="1"/>
    </row>
    <row r="111" spans="1:15" ht="12.75" customHeight="1" x14ac:dyDescent="0.25">
      <c r="A111" s="1"/>
      <c r="B111" s="1"/>
      <c r="C111" s="1"/>
      <c r="D111" s="1"/>
      <c r="E111" s="1"/>
      <c r="F111" s="1"/>
      <c r="G111" s="1"/>
      <c r="H111" s="1"/>
      <c r="I111" s="1"/>
      <c r="J111" s="1"/>
      <c r="K111" s="1"/>
      <c r="L111" s="1"/>
      <c r="M111" s="1"/>
      <c r="N111" s="1"/>
      <c r="O111" s="1"/>
    </row>
    <row r="112" spans="1:15" ht="12.75" customHeight="1" x14ac:dyDescent="0.25">
      <c r="A112" s="1"/>
      <c r="B112" s="1"/>
      <c r="C112" s="1"/>
      <c r="D112" s="1"/>
      <c r="E112" s="1"/>
      <c r="F112" s="1"/>
      <c r="G112" s="1"/>
      <c r="H112" s="1"/>
      <c r="I112" s="1"/>
      <c r="J112" s="1"/>
      <c r="K112" s="1"/>
      <c r="L112" s="1"/>
      <c r="M112" s="1"/>
      <c r="N112" s="1"/>
      <c r="O112" s="1"/>
    </row>
    <row r="113" spans="1:15" ht="12.75" customHeight="1" x14ac:dyDescent="0.25">
      <c r="A113" s="1"/>
      <c r="B113" s="1"/>
      <c r="C113" s="1"/>
      <c r="D113" s="1"/>
      <c r="E113" s="1"/>
      <c r="F113" s="1"/>
      <c r="G113" s="1"/>
      <c r="H113" s="1"/>
      <c r="I113" s="1"/>
      <c r="J113" s="1"/>
      <c r="K113" s="1"/>
      <c r="L113" s="1"/>
      <c r="M113" s="1"/>
      <c r="N113" s="1"/>
      <c r="O113" s="1"/>
    </row>
    <row r="114" spans="1:15" ht="12.75" customHeight="1" x14ac:dyDescent="0.25">
      <c r="A114" s="1"/>
      <c r="B114" s="1"/>
      <c r="C114" s="1"/>
      <c r="D114" s="1"/>
      <c r="E114" s="1"/>
      <c r="F114" s="1"/>
      <c r="G114" s="1"/>
      <c r="H114" s="1"/>
      <c r="I114" s="1"/>
      <c r="J114" s="1"/>
      <c r="K114" s="1"/>
      <c r="L114" s="1"/>
      <c r="M114" s="1"/>
      <c r="N114" s="1"/>
      <c r="O114" s="1"/>
    </row>
    <row r="115" spans="1:15" ht="12.75" customHeight="1" x14ac:dyDescent="0.25">
      <c r="A115" s="1"/>
      <c r="B115" s="1"/>
      <c r="C115" s="1"/>
      <c r="D115" s="1"/>
      <c r="E115" s="1"/>
      <c r="F115" s="1"/>
      <c r="G115" s="1"/>
      <c r="H115" s="1"/>
      <c r="I115" s="1"/>
      <c r="J115" s="1"/>
      <c r="K115" s="1"/>
      <c r="L115" s="1"/>
      <c r="M115" s="1"/>
      <c r="N115" s="1"/>
      <c r="O115" s="1"/>
    </row>
    <row r="116" spans="1:15" ht="12.75" customHeight="1" x14ac:dyDescent="0.25">
      <c r="A116" s="1"/>
      <c r="B116" s="1"/>
      <c r="C116" s="1"/>
      <c r="D116" s="1"/>
      <c r="E116" s="1"/>
      <c r="F116" s="1"/>
      <c r="G116" s="1"/>
      <c r="H116" s="1"/>
      <c r="I116" s="1"/>
      <c r="J116" s="1"/>
      <c r="K116" s="1"/>
      <c r="L116" s="1"/>
      <c r="M116" s="1"/>
      <c r="N116" s="1"/>
      <c r="O116" s="1"/>
    </row>
    <row r="117" spans="1:15" ht="12.75" customHeight="1" x14ac:dyDescent="0.25">
      <c r="A117" s="1"/>
      <c r="B117" s="1"/>
      <c r="C117" s="1"/>
      <c r="D117" s="1"/>
      <c r="E117" s="1"/>
      <c r="F117" s="1"/>
      <c r="G117" s="1"/>
      <c r="H117" s="1"/>
      <c r="I117" s="1"/>
      <c r="J117" s="1"/>
      <c r="K117" s="1"/>
      <c r="L117" s="1"/>
      <c r="M117" s="1"/>
      <c r="N117" s="1"/>
      <c r="O117" s="1"/>
    </row>
    <row r="118" spans="1:15" ht="12.75" customHeight="1" x14ac:dyDescent="0.25">
      <c r="A118" s="1"/>
      <c r="B118" s="1"/>
      <c r="C118" s="1"/>
      <c r="D118" s="1"/>
      <c r="E118" s="1"/>
      <c r="F118" s="1"/>
      <c r="G118" s="1"/>
      <c r="H118" s="1"/>
      <c r="I118" s="1"/>
      <c r="J118" s="1"/>
      <c r="K118" s="1"/>
      <c r="L118" s="1"/>
      <c r="M118" s="1"/>
      <c r="N118" s="1"/>
      <c r="O118" s="1"/>
    </row>
    <row r="119" spans="1:15" ht="12.75" customHeight="1" x14ac:dyDescent="0.25">
      <c r="A119" s="1"/>
      <c r="B119" s="1"/>
      <c r="C119" s="1"/>
      <c r="D119" s="1"/>
      <c r="E119" s="1"/>
      <c r="F119" s="1"/>
      <c r="G119" s="1"/>
      <c r="H119" s="1"/>
      <c r="I119" s="1"/>
      <c r="J119" s="1"/>
      <c r="K119" s="1"/>
      <c r="L119" s="1"/>
      <c r="M119" s="1"/>
      <c r="N119" s="1"/>
      <c r="O119" s="1"/>
    </row>
    <row r="120" spans="1:15" ht="12.75" customHeight="1" x14ac:dyDescent="0.25">
      <c r="A120" s="1"/>
      <c r="B120" s="1"/>
      <c r="C120" s="1"/>
      <c r="D120" s="1"/>
      <c r="E120" s="1"/>
      <c r="F120" s="1"/>
      <c r="G120" s="1"/>
      <c r="H120" s="1"/>
      <c r="I120" s="1"/>
      <c r="J120" s="1"/>
      <c r="K120" s="1"/>
      <c r="L120" s="1"/>
      <c r="M120" s="1"/>
      <c r="N120" s="1"/>
      <c r="O120" s="1"/>
    </row>
    <row r="121" spans="1:15" ht="12.75" customHeight="1" x14ac:dyDescent="0.25">
      <c r="A121" s="1"/>
      <c r="B121" s="1"/>
      <c r="C121" s="1"/>
      <c r="D121" s="1"/>
      <c r="E121" s="1"/>
      <c r="F121" s="1"/>
      <c r="G121" s="1"/>
      <c r="H121" s="1"/>
      <c r="I121" s="1"/>
      <c r="J121" s="1"/>
      <c r="K121" s="1"/>
      <c r="L121" s="1"/>
      <c r="M121" s="1"/>
      <c r="N121" s="1"/>
      <c r="O121" s="1"/>
    </row>
    <row r="122" spans="1:15" ht="12.75" customHeight="1" x14ac:dyDescent="0.25">
      <c r="A122" s="1"/>
      <c r="B122" s="1"/>
      <c r="C122" s="1"/>
      <c r="D122" s="1"/>
      <c r="E122" s="1"/>
      <c r="F122" s="1"/>
      <c r="G122" s="1"/>
      <c r="H122" s="1"/>
      <c r="I122" s="1"/>
      <c r="J122" s="1"/>
      <c r="K122" s="1"/>
      <c r="L122" s="1"/>
      <c r="M122" s="1"/>
      <c r="N122" s="1"/>
      <c r="O122" s="1"/>
    </row>
    <row r="123" spans="1:15" ht="12.75" customHeight="1" x14ac:dyDescent="0.25">
      <c r="A123" s="1"/>
      <c r="B123" s="1"/>
      <c r="C123" s="1"/>
      <c r="D123" s="1"/>
      <c r="E123" s="1"/>
      <c r="F123" s="1"/>
      <c r="G123" s="1"/>
      <c r="H123" s="1"/>
      <c r="I123" s="1"/>
      <c r="J123" s="1"/>
      <c r="K123" s="1"/>
      <c r="L123" s="1"/>
      <c r="M123" s="1"/>
      <c r="N123" s="1"/>
      <c r="O123" s="1"/>
    </row>
    <row r="124" spans="1:15" ht="12.75" customHeight="1" x14ac:dyDescent="0.25">
      <c r="A124" s="1"/>
      <c r="B124" s="1"/>
      <c r="C124" s="1"/>
      <c r="D124" s="1"/>
      <c r="E124" s="1"/>
      <c r="F124" s="1"/>
      <c r="G124" s="1"/>
      <c r="H124" s="1"/>
      <c r="I124" s="1"/>
      <c r="J124" s="1"/>
      <c r="K124" s="1"/>
      <c r="L124" s="1"/>
      <c r="M124" s="1"/>
      <c r="N124" s="1"/>
      <c r="O124" s="1"/>
    </row>
    <row r="125" spans="1:15" ht="12.75" customHeight="1" x14ac:dyDescent="0.25">
      <c r="A125" s="1"/>
      <c r="B125" s="1"/>
      <c r="C125" s="1"/>
      <c r="D125" s="1"/>
      <c r="E125" s="1"/>
      <c r="F125" s="1"/>
      <c r="G125" s="1"/>
      <c r="H125" s="1"/>
      <c r="I125" s="1"/>
      <c r="J125" s="1"/>
      <c r="K125" s="1"/>
      <c r="L125" s="1"/>
      <c r="M125" s="1"/>
      <c r="N125" s="1"/>
      <c r="O125" s="1"/>
    </row>
    <row r="126" spans="1:15" ht="12.75" customHeight="1" x14ac:dyDescent="0.25">
      <c r="A126" s="1"/>
      <c r="B126" s="1"/>
      <c r="C126" s="1"/>
      <c r="D126" s="1"/>
      <c r="E126" s="1"/>
      <c r="F126" s="1"/>
      <c r="G126" s="1"/>
      <c r="H126" s="1"/>
      <c r="I126" s="1"/>
      <c r="J126" s="1"/>
      <c r="K126" s="1"/>
      <c r="L126" s="1"/>
      <c r="M126" s="1"/>
      <c r="N126" s="1"/>
      <c r="O126" s="1"/>
    </row>
    <row r="127" spans="1:15" ht="12.75" customHeight="1" x14ac:dyDescent="0.25">
      <c r="A127" s="1"/>
      <c r="B127" s="1"/>
      <c r="C127" s="1"/>
      <c r="D127" s="1"/>
      <c r="E127" s="1"/>
      <c r="F127" s="1"/>
      <c r="G127" s="1"/>
      <c r="H127" s="1"/>
      <c r="I127" s="1"/>
      <c r="J127" s="1"/>
      <c r="K127" s="1"/>
      <c r="L127" s="1"/>
      <c r="M127" s="1"/>
      <c r="N127" s="1"/>
      <c r="O127" s="1"/>
    </row>
    <row r="128" spans="1:15" ht="12.75" customHeight="1" x14ac:dyDescent="0.25">
      <c r="A128" s="1"/>
      <c r="B128" s="1"/>
      <c r="C128" s="1"/>
      <c r="D128" s="1"/>
      <c r="E128" s="1"/>
      <c r="F128" s="1"/>
      <c r="G128" s="1"/>
      <c r="H128" s="1"/>
      <c r="I128" s="1"/>
      <c r="J128" s="1"/>
      <c r="K128" s="1"/>
      <c r="L128" s="1"/>
      <c r="M128" s="1"/>
      <c r="N128" s="1"/>
      <c r="O128" s="1"/>
    </row>
    <row r="129" spans="1:15" ht="12.75" customHeight="1" x14ac:dyDescent="0.25">
      <c r="A129" s="1"/>
      <c r="B129" s="1"/>
      <c r="C129" s="1"/>
      <c r="D129" s="1"/>
      <c r="E129" s="1"/>
      <c r="F129" s="1"/>
      <c r="G129" s="1"/>
      <c r="H129" s="1"/>
      <c r="I129" s="1"/>
      <c r="J129" s="1"/>
      <c r="K129" s="1"/>
      <c r="L129" s="1"/>
      <c r="M129" s="1"/>
      <c r="N129" s="1"/>
      <c r="O129" s="1"/>
    </row>
    <row r="130" spans="1:15" ht="12.75" customHeight="1" x14ac:dyDescent="0.25">
      <c r="A130" s="1"/>
      <c r="B130" s="1"/>
      <c r="C130" s="1"/>
      <c r="D130" s="1"/>
      <c r="E130" s="1"/>
      <c r="F130" s="1"/>
      <c r="G130" s="1"/>
      <c r="H130" s="1"/>
      <c r="I130" s="1"/>
      <c r="J130" s="1"/>
      <c r="K130" s="1"/>
      <c r="L130" s="1"/>
      <c r="M130" s="1"/>
      <c r="N130" s="1"/>
      <c r="O130" s="1"/>
    </row>
    <row r="131" spans="1:15" ht="12.75" customHeight="1" x14ac:dyDescent="0.25">
      <c r="A131" s="1"/>
      <c r="B131" s="1"/>
      <c r="C131" s="1"/>
      <c r="D131" s="1"/>
      <c r="E131" s="1"/>
      <c r="F131" s="1"/>
      <c r="G131" s="1"/>
      <c r="H131" s="1"/>
      <c r="I131" s="1"/>
      <c r="J131" s="1"/>
      <c r="K131" s="1"/>
      <c r="L131" s="1"/>
      <c r="M131" s="1"/>
      <c r="N131" s="1"/>
      <c r="O131" s="1"/>
    </row>
    <row r="132" spans="1:15" ht="12.75" customHeight="1" x14ac:dyDescent="0.25">
      <c r="A132" s="1"/>
      <c r="B132" s="1"/>
      <c r="C132" s="1"/>
      <c r="D132" s="1"/>
      <c r="E132" s="1"/>
      <c r="F132" s="1"/>
      <c r="G132" s="1"/>
      <c r="H132" s="1"/>
      <c r="I132" s="1"/>
      <c r="J132" s="1"/>
      <c r="K132" s="1"/>
      <c r="L132" s="1"/>
      <c r="M132" s="1"/>
      <c r="N132" s="1"/>
      <c r="O132" s="1"/>
    </row>
    <row r="133" spans="1:15" ht="12.75" customHeight="1" x14ac:dyDescent="0.25">
      <c r="A133" s="1"/>
      <c r="B133" s="1"/>
      <c r="C133" s="1"/>
      <c r="D133" s="1"/>
      <c r="E133" s="1"/>
      <c r="F133" s="1"/>
      <c r="G133" s="1"/>
      <c r="H133" s="1"/>
      <c r="I133" s="1"/>
      <c r="J133" s="1"/>
      <c r="K133" s="1"/>
      <c r="L133" s="1"/>
      <c r="M133" s="1"/>
      <c r="N133" s="1"/>
      <c r="O133" s="1"/>
    </row>
    <row r="134" spans="1:15" ht="12.75" customHeight="1" x14ac:dyDescent="0.25">
      <c r="A134" s="1"/>
      <c r="B134" s="1"/>
      <c r="C134" s="1"/>
      <c r="D134" s="1"/>
      <c r="E134" s="1"/>
      <c r="F134" s="1"/>
      <c r="G134" s="1"/>
      <c r="H134" s="1"/>
      <c r="I134" s="1"/>
      <c r="J134" s="1"/>
      <c r="K134" s="1"/>
      <c r="L134" s="1"/>
      <c r="M134" s="1"/>
      <c r="N134" s="1"/>
      <c r="O134" s="1"/>
    </row>
    <row r="135" spans="1:15" ht="12.75" customHeight="1" x14ac:dyDescent="0.25">
      <c r="A135" s="1"/>
      <c r="B135" s="1"/>
      <c r="C135" s="1"/>
      <c r="D135" s="1"/>
      <c r="E135" s="1"/>
      <c r="F135" s="1"/>
      <c r="G135" s="1"/>
      <c r="H135" s="1"/>
      <c r="I135" s="1"/>
      <c r="J135" s="1"/>
      <c r="K135" s="1"/>
      <c r="L135" s="1"/>
      <c r="M135" s="1"/>
      <c r="N135" s="1"/>
      <c r="O135" s="1"/>
    </row>
    <row r="136" spans="1:15" ht="12.75" customHeight="1" x14ac:dyDescent="0.25">
      <c r="A136" s="1"/>
      <c r="B136" s="1"/>
      <c r="C136" s="1"/>
      <c r="D136" s="1"/>
      <c r="E136" s="1"/>
      <c r="F136" s="1"/>
      <c r="G136" s="1"/>
      <c r="H136" s="1"/>
      <c r="I136" s="1"/>
      <c r="J136" s="1"/>
      <c r="K136" s="1"/>
      <c r="L136" s="1"/>
      <c r="M136" s="1"/>
      <c r="N136" s="1"/>
      <c r="O136" s="1"/>
    </row>
    <row r="137" spans="1:15" ht="12.75" customHeight="1" x14ac:dyDescent="0.25">
      <c r="A137" s="1"/>
      <c r="B137" s="1"/>
      <c r="C137" s="1"/>
      <c r="D137" s="1"/>
      <c r="E137" s="1"/>
      <c r="F137" s="1"/>
      <c r="G137" s="1"/>
      <c r="H137" s="1"/>
      <c r="I137" s="1"/>
      <c r="J137" s="1"/>
      <c r="K137" s="1"/>
      <c r="L137" s="1"/>
      <c r="M137" s="1"/>
      <c r="N137" s="1"/>
      <c r="O137" s="1"/>
    </row>
    <row r="138" spans="1:15" ht="12.75" customHeight="1" x14ac:dyDescent="0.25">
      <c r="A138" s="1"/>
      <c r="B138" s="1"/>
      <c r="C138" s="1"/>
      <c r="D138" s="1"/>
      <c r="E138" s="1"/>
      <c r="F138" s="1"/>
      <c r="G138" s="1"/>
      <c r="H138" s="1"/>
      <c r="I138" s="1"/>
      <c r="J138" s="1"/>
      <c r="K138" s="1"/>
      <c r="L138" s="1"/>
      <c r="M138" s="1"/>
      <c r="N138" s="1"/>
      <c r="O138" s="1"/>
    </row>
    <row r="139" spans="1:15" ht="12.75" customHeight="1" x14ac:dyDescent="0.25">
      <c r="A139" s="1"/>
      <c r="B139" s="1"/>
      <c r="C139" s="1"/>
      <c r="D139" s="1"/>
      <c r="E139" s="1"/>
      <c r="F139" s="1"/>
      <c r="G139" s="1"/>
      <c r="H139" s="1"/>
      <c r="I139" s="1"/>
      <c r="J139" s="1"/>
      <c r="K139" s="1"/>
      <c r="L139" s="1"/>
      <c r="M139" s="1"/>
      <c r="N139" s="1"/>
      <c r="O139" s="1"/>
    </row>
    <row r="140" spans="1:15" ht="12.75" customHeight="1" x14ac:dyDescent="0.25">
      <c r="A140" s="1"/>
      <c r="B140" s="1"/>
      <c r="C140" s="1"/>
      <c r="D140" s="1"/>
      <c r="E140" s="1"/>
      <c r="F140" s="1"/>
      <c r="G140" s="1"/>
      <c r="H140" s="1"/>
      <c r="I140" s="1"/>
      <c r="J140" s="1"/>
      <c r="K140" s="1"/>
      <c r="L140" s="1"/>
      <c r="M140" s="1"/>
      <c r="N140" s="1"/>
      <c r="O140" s="1"/>
    </row>
    <row r="141" spans="1:15" ht="12.75" customHeight="1" x14ac:dyDescent="0.25">
      <c r="A141" s="1"/>
      <c r="B141" s="1"/>
      <c r="C141" s="1"/>
      <c r="D141" s="1"/>
      <c r="E141" s="1"/>
      <c r="F141" s="1"/>
      <c r="G141" s="1"/>
      <c r="H141" s="1"/>
      <c r="I141" s="1"/>
      <c r="J141" s="1"/>
      <c r="K141" s="1"/>
      <c r="L141" s="1"/>
      <c r="M141" s="1"/>
      <c r="N141" s="1"/>
      <c r="O141" s="1"/>
    </row>
    <row r="142" spans="1:15" ht="12.75" customHeight="1" x14ac:dyDescent="0.25">
      <c r="A142" s="1"/>
      <c r="B142" s="1"/>
      <c r="C142" s="1"/>
      <c r="D142" s="1"/>
      <c r="E142" s="1"/>
      <c r="F142" s="1"/>
      <c r="G142" s="1"/>
      <c r="H142" s="1"/>
      <c r="I142" s="1"/>
      <c r="J142" s="1"/>
      <c r="K142" s="1"/>
      <c r="L142" s="1"/>
      <c r="M142" s="1"/>
      <c r="N142" s="1"/>
      <c r="O142" s="1"/>
    </row>
    <row r="143" spans="1:15" ht="12.75" customHeight="1" x14ac:dyDescent="0.25">
      <c r="A143" s="1"/>
      <c r="B143" s="1"/>
      <c r="C143" s="1"/>
      <c r="D143" s="1"/>
      <c r="E143" s="1"/>
      <c r="F143" s="1"/>
      <c r="G143" s="1"/>
      <c r="H143" s="1"/>
      <c r="I143" s="1"/>
      <c r="J143" s="1"/>
      <c r="K143" s="1"/>
      <c r="L143" s="1"/>
      <c r="M143" s="1"/>
      <c r="N143" s="1"/>
      <c r="O143" s="1"/>
    </row>
    <row r="144" spans="1:15" ht="12.75" customHeight="1" x14ac:dyDescent="0.25">
      <c r="A144" s="1"/>
      <c r="B144" s="1"/>
      <c r="C144" s="1"/>
      <c r="D144" s="1"/>
      <c r="E144" s="1"/>
      <c r="F144" s="1"/>
      <c r="G144" s="1"/>
      <c r="H144" s="1"/>
      <c r="I144" s="1"/>
      <c r="J144" s="1"/>
      <c r="K144" s="1"/>
      <c r="L144" s="1"/>
      <c r="M144" s="1"/>
      <c r="N144" s="1"/>
      <c r="O144" s="1"/>
    </row>
    <row r="145" spans="1:15" ht="12.75" customHeight="1" x14ac:dyDescent="0.25">
      <c r="A145" s="1"/>
      <c r="B145" s="1"/>
      <c r="C145" s="1"/>
      <c r="D145" s="1"/>
      <c r="E145" s="1"/>
      <c r="F145" s="1"/>
      <c r="G145" s="1"/>
      <c r="H145" s="1"/>
      <c r="I145" s="1"/>
      <c r="J145" s="1"/>
      <c r="K145" s="1"/>
      <c r="L145" s="1"/>
      <c r="M145" s="1"/>
      <c r="N145" s="1"/>
      <c r="O145" s="1"/>
    </row>
    <row r="146" spans="1:15" ht="12.75" customHeight="1" x14ac:dyDescent="0.25">
      <c r="A146" s="1"/>
      <c r="B146" s="1"/>
      <c r="C146" s="1"/>
      <c r="D146" s="1"/>
      <c r="E146" s="1"/>
      <c r="F146" s="1"/>
      <c r="G146" s="1"/>
      <c r="H146" s="1"/>
      <c r="I146" s="1"/>
      <c r="J146" s="1"/>
      <c r="K146" s="1"/>
      <c r="L146" s="1"/>
      <c r="M146" s="1"/>
      <c r="N146" s="1"/>
      <c r="O146" s="1"/>
    </row>
    <row r="147" spans="1:15" ht="12.75" customHeight="1" x14ac:dyDescent="0.25">
      <c r="A147" s="1"/>
      <c r="B147" s="1"/>
      <c r="C147" s="1"/>
      <c r="D147" s="1"/>
      <c r="E147" s="1"/>
      <c r="F147" s="1"/>
      <c r="G147" s="1"/>
      <c r="H147" s="1"/>
      <c r="I147" s="1"/>
      <c r="J147" s="1"/>
      <c r="K147" s="1"/>
      <c r="L147" s="1"/>
      <c r="M147" s="1"/>
      <c r="N147" s="1"/>
      <c r="O147" s="1"/>
    </row>
    <row r="148" spans="1:15" ht="12.75" customHeight="1" x14ac:dyDescent="0.25">
      <c r="A148" s="1"/>
      <c r="B148" s="1"/>
      <c r="C148" s="1"/>
      <c r="D148" s="1"/>
      <c r="E148" s="1"/>
      <c r="F148" s="1"/>
      <c r="G148" s="1"/>
      <c r="H148" s="1"/>
      <c r="I148" s="1"/>
      <c r="J148" s="1"/>
      <c r="K148" s="1"/>
      <c r="L148" s="1"/>
      <c r="M148" s="1"/>
      <c r="N148" s="1"/>
      <c r="O148" s="1"/>
    </row>
    <row r="149" spans="1:15" ht="12.75" customHeight="1" x14ac:dyDescent="0.25">
      <c r="A149" s="1"/>
      <c r="B149" s="1"/>
      <c r="C149" s="1"/>
      <c r="D149" s="1"/>
      <c r="E149" s="1"/>
      <c r="F149" s="1"/>
      <c r="G149" s="1"/>
      <c r="H149" s="1"/>
      <c r="I149" s="1"/>
      <c r="J149" s="1"/>
      <c r="K149" s="1"/>
      <c r="L149" s="1"/>
      <c r="M149" s="1"/>
      <c r="N149" s="1"/>
      <c r="O149" s="1"/>
    </row>
    <row r="150" spans="1:15" ht="12.75" customHeight="1" x14ac:dyDescent="0.25">
      <c r="A150" s="1"/>
      <c r="B150" s="1"/>
      <c r="C150" s="1"/>
      <c r="D150" s="1"/>
      <c r="E150" s="1"/>
      <c r="F150" s="1"/>
      <c r="G150" s="1"/>
      <c r="H150" s="1"/>
      <c r="I150" s="1"/>
      <c r="J150" s="1"/>
      <c r="K150" s="1"/>
      <c r="L150" s="1"/>
      <c r="M150" s="1"/>
      <c r="N150" s="1"/>
      <c r="O150" s="1"/>
    </row>
    <row r="151" spans="1:15" ht="12.75" customHeight="1" x14ac:dyDescent="0.25">
      <c r="A151" s="1"/>
      <c r="B151" s="1"/>
      <c r="C151" s="1"/>
      <c r="D151" s="1"/>
      <c r="E151" s="1"/>
      <c r="F151" s="1"/>
      <c r="G151" s="1"/>
      <c r="H151" s="1"/>
      <c r="I151" s="1"/>
      <c r="J151" s="1"/>
      <c r="K151" s="1"/>
      <c r="L151" s="1"/>
      <c r="M151" s="1"/>
      <c r="N151" s="1"/>
      <c r="O151" s="1"/>
    </row>
    <row r="152" spans="1:15" ht="12.75" customHeight="1" x14ac:dyDescent="0.25">
      <c r="A152" s="1"/>
      <c r="B152" s="1"/>
      <c r="C152" s="1"/>
      <c r="D152" s="1"/>
      <c r="E152" s="1"/>
      <c r="F152" s="1"/>
      <c r="G152" s="1"/>
      <c r="H152" s="1"/>
      <c r="I152" s="1"/>
      <c r="J152" s="1"/>
      <c r="K152" s="1"/>
      <c r="L152" s="1"/>
      <c r="M152" s="1"/>
      <c r="N152" s="1"/>
      <c r="O152" s="1"/>
    </row>
    <row r="153" spans="1:15" ht="12.75" customHeight="1" x14ac:dyDescent="0.25">
      <c r="A153" s="1"/>
      <c r="B153" s="1"/>
      <c r="C153" s="1"/>
      <c r="D153" s="1"/>
      <c r="E153" s="1"/>
      <c r="F153" s="1"/>
      <c r="G153" s="1"/>
      <c r="H153" s="1"/>
      <c r="I153" s="1"/>
      <c r="J153" s="1"/>
      <c r="K153" s="1"/>
      <c r="L153" s="1"/>
      <c r="M153" s="1"/>
      <c r="N153" s="1"/>
      <c r="O153" s="1"/>
    </row>
    <row r="154" spans="1:15" ht="12.75" customHeight="1" x14ac:dyDescent="0.25">
      <c r="A154" s="1"/>
      <c r="B154" s="1"/>
      <c r="C154" s="1"/>
      <c r="D154" s="1"/>
      <c r="E154" s="1"/>
      <c r="F154" s="1"/>
      <c r="G154" s="1"/>
      <c r="H154" s="1"/>
      <c r="I154" s="1"/>
      <c r="J154" s="1"/>
      <c r="K154" s="1"/>
      <c r="L154" s="1"/>
      <c r="M154" s="1"/>
      <c r="N154" s="1"/>
      <c r="O154" s="1"/>
    </row>
    <row r="155" spans="1:15" ht="12.75" customHeight="1" x14ac:dyDescent="0.25">
      <c r="A155" s="1"/>
      <c r="B155" s="1"/>
      <c r="C155" s="1"/>
      <c r="D155" s="1"/>
      <c r="E155" s="1"/>
      <c r="F155" s="1"/>
      <c r="G155" s="1"/>
      <c r="H155" s="1"/>
      <c r="I155" s="1"/>
      <c r="J155" s="1"/>
      <c r="K155" s="1"/>
      <c r="L155" s="1"/>
      <c r="M155" s="1"/>
      <c r="N155" s="1"/>
      <c r="O155" s="1"/>
    </row>
    <row r="156" spans="1:15" ht="12.75" customHeight="1" x14ac:dyDescent="0.25">
      <c r="A156" s="1"/>
      <c r="B156" s="1"/>
      <c r="C156" s="1"/>
      <c r="D156" s="1"/>
      <c r="E156" s="1"/>
      <c r="F156" s="1"/>
      <c r="G156" s="1"/>
      <c r="H156" s="1"/>
      <c r="I156" s="1"/>
      <c r="J156" s="1"/>
      <c r="K156" s="1"/>
      <c r="L156" s="1"/>
      <c r="M156" s="1"/>
      <c r="N156" s="1"/>
      <c r="O156" s="1"/>
    </row>
    <row r="157" spans="1:15" ht="12.75" customHeight="1" x14ac:dyDescent="0.25">
      <c r="A157" s="1"/>
      <c r="B157" s="1"/>
      <c r="C157" s="1"/>
      <c r="D157" s="1"/>
      <c r="E157" s="1"/>
      <c r="F157" s="1"/>
      <c r="G157" s="1"/>
      <c r="H157" s="1"/>
      <c r="I157" s="1"/>
      <c r="J157" s="1"/>
      <c r="K157" s="1"/>
      <c r="L157" s="1"/>
      <c r="M157" s="1"/>
      <c r="N157" s="1"/>
      <c r="O157" s="1"/>
    </row>
    <row r="158" spans="1:15" ht="12.75" customHeight="1" x14ac:dyDescent="0.25">
      <c r="A158" s="1"/>
      <c r="B158" s="1"/>
      <c r="C158" s="1"/>
      <c r="D158" s="1"/>
      <c r="E158" s="1"/>
      <c r="F158" s="1"/>
      <c r="G158" s="1"/>
      <c r="H158" s="1"/>
      <c r="I158" s="1"/>
      <c r="J158" s="1"/>
      <c r="K158" s="1"/>
      <c r="L158" s="1"/>
      <c r="M158" s="1"/>
      <c r="N158" s="1"/>
      <c r="O158" s="1"/>
    </row>
    <row r="159" spans="1:15" ht="12.75" customHeight="1" x14ac:dyDescent="0.25">
      <c r="A159" s="1"/>
      <c r="B159" s="1"/>
      <c r="C159" s="1"/>
      <c r="D159" s="1"/>
      <c r="E159" s="1"/>
      <c r="F159" s="1"/>
      <c r="G159" s="1"/>
      <c r="H159" s="1"/>
      <c r="I159" s="1"/>
      <c r="J159" s="1"/>
      <c r="K159" s="1"/>
      <c r="L159" s="1"/>
      <c r="M159" s="1"/>
      <c r="N159" s="1"/>
      <c r="O159" s="1"/>
    </row>
    <row r="160" spans="1:15" ht="12.75" customHeight="1" x14ac:dyDescent="0.25">
      <c r="A160" s="1"/>
      <c r="B160" s="1"/>
      <c r="C160" s="1"/>
      <c r="D160" s="1"/>
      <c r="E160" s="1"/>
      <c r="F160" s="1"/>
      <c r="G160" s="1"/>
      <c r="H160" s="1"/>
      <c r="I160" s="1"/>
      <c r="J160" s="1"/>
      <c r="K160" s="1"/>
      <c r="L160" s="1"/>
      <c r="M160" s="1"/>
      <c r="N160" s="1"/>
      <c r="O160" s="1"/>
    </row>
    <row r="161" spans="1:15" ht="12.75" customHeight="1" x14ac:dyDescent="0.25">
      <c r="A161" s="1"/>
      <c r="B161" s="1"/>
      <c r="C161" s="1"/>
      <c r="D161" s="1"/>
      <c r="E161" s="1"/>
      <c r="F161" s="1"/>
      <c r="G161" s="1"/>
      <c r="H161" s="1"/>
      <c r="I161" s="1"/>
      <c r="J161" s="1"/>
      <c r="K161" s="1"/>
      <c r="L161" s="1"/>
      <c r="M161" s="1"/>
      <c r="N161" s="1"/>
      <c r="O161" s="1"/>
    </row>
    <row r="162" spans="1:15" ht="12.75" customHeight="1" x14ac:dyDescent="0.25">
      <c r="A162" s="1"/>
      <c r="B162" s="1"/>
      <c r="C162" s="1"/>
      <c r="D162" s="1"/>
      <c r="E162" s="1"/>
      <c r="F162" s="1"/>
      <c r="G162" s="1"/>
      <c r="H162" s="1"/>
      <c r="I162" s="1"/>
      <c r="J162" s="1"/>
      <c r="K162" s="1"/>
      <c r="L162" s="1"/>
      <c r="M162" s="1"/>
      <c r="N162" s="1"/>
      <c r="O162" s="1"/>
    </row>
    <row r="163" spans="1:15" ht="12.75" customHeight="1" x14ac:dyDescent="0.25">
      <c r="A163" s="1"/>
      <c r="B163" s="1"/>
      <c r="C163" s="1"/>
      <c r="D163" s="1"/>
      <c r="E163" s="1"/>
      <c r="F163" s="1"/>
      <c r="G163" s="1"/>
      <c r="H163" s="1"/>
      <c r="I163" s="1"/>
      <c r="J163" s="1"/>
      <c r="K163" s="1"/>
      <c r="L163" s="1"/>
      <c r="M163" s="1"/>
      <c r="N163" s="1"/>
      <c r="O163" s="1"/>
    </row>
    <row r="164" spans="1:15" ht="12.75" customHeight="1" x14ac:dyDescent="0.25">
      <c r="A164" s="1"/>
      <c r="B164" s="1"/>
      <c r="C164" s="1"/>
      <c r="D164" s="1"/>
      <c r="E164" s="1"/>
      <c r="F164" s="1"/>
      <c r="G164" s="1"/>
      <c r="H164" s="1"/>
      <c r="I164" s="1"/>
      <c r="J164" s="1"/>
      <c r="K164" s="1"/>
      <c r="L164" s="1"/>
      <c r="M164" s="1"/>
      <c r="N164" s="1"/>
      <c r="O164" s="1"/>
    </row>
    <row r="165" spans="1:15" ht="12.75" customHeight="1" x14ac:dyDescent="0.25">
      <c r="A165" s="1"/>
      <c r="B165" s="1"/>
      <c r="C165" s="1"/>
      <c r="D165" s="1"/>
      <c r="E165" s="1"/>
      <c r="F165" s="1"/>
      <c r="G165" s="1"/>
      <c r="H165" s="1"/>
      <c r="I165" s="1"/>
      <c r="J165" s="1"/>
      <c r="K165" s="1"/>
      <c r="L165" s="1"/>
      <c r="M165" s="1"/>
      <c r="N165" s="1"/>
      <c r="O165" s="1"/>
    </row>
    <row r="166" spans="1:15" ht="12.75" customHeight="1" x14ac:dyDescent="0.25">
      <c r="A166" s="1"/>
      <c r="B166" s="1"/>
      <c r="C166" s="1"/>
      <c r="D166" s="1"/>
      <c r="E166" s="1"/>
      <c r="F166" s="1"/>
      <c r="G166" s="1"/>
      <c r="H166" s="1"/>
      <c r="I166" s="1"/>
      <c r="J166" s="1"/>
      <c r="K166" s="1"/>
      <c r="L166" s="1"/>
      <c r="M166" s="1"/>
      <c r="N166" s="1"/>
      <c r="O166" s="1"/>
    </row>
    <row r="167" spans="1:15" ht="12.75" customHeight="1" x14ac:dyDescent="0.25">
      <c r="A167" s="1"/>
      <c r="B167" s="1"/>
      <c r="C167" s="1"/>
      <c r="D167" s="1"/>
      <c r="E167" s="1"/>
      <c r="F167" s="1"/>
      <c r="G167" s="1"/>
      <c r="H167" s="1"/>
      <c r="I167" s="1"/>
      <c r="J167" s="1"/>
      <c r="K167" s="1"/>
      <c r="L167" s="1"/>
      <c r="M167" s="1"/>
      <c r="N167" s="1"/>
      <c r="O167" s="1"/>
    </row>
    <row r="168" spans="1:15" ht="12.75" customHeight="1" x14ac:dyDescent="0.25">
      <c r="A168" s="1"/>
      <c r="B168" s="1"/>
      <c r="C168" s="1"/>
      <c r="D168" s="1"/>
      <c r="E168" s="1"/>
      <c r="F168" s="1"/>
      <c r="G168" s="1"/>
      <c r="H168" s="1"/>
      <c r="I168" s="1"/>
      <c r="J168" s="1"/>
      <c r="K168" s="1"/>
      <c r="L168" s="1"/>
      <c r="M168" s="1"/>
      <c r="N168" s="1"/>
      <c r="O168" s="1"/>
    </row>
    <row r="169" spans="1:15" ht="12.75" customHeight="1" x14ac:dyDescent="0.25">
      <c r="A169" s="1"/>
      <c r="B169" s="1"/>
      <c r="C169" s="1"/>
      <c r="D169" s="1"/>
      <c r="E169" s="1"/>
      <c r="F169" s="1"/>
      <c r="G169" s="1"/>
      <c r="H169" s="1"/>
      <c r="I169" s="1"/>
      <c r="J169" s="1"/>
      <c r="K169" s="1"/>
      <c r="L169" s="1"/>
      <c r="M169" s="1"/>
      <c r="N169" s="1"/>
      <c r="O169" s="1"/>
    </row>
    <row r="170" spans="1:15" ht="12.75" customHeight="1" x14ac:dyDescent="0.25">
      <c r="A170" s="1"/>
      <c r="B170" s="1"/>
      <c r="C170" s="1"/>
      <c r="D170" s="1"/>
      <c r="E170" s="1"/>
      <c r="F170" s="1"/>
      <c r="G170" s="1"/>
      <c r="H170" s="1"/>
      <c r="I170" s="1"/>
      <c r="J170" s="1"/>
      <c r="K170" s="1"/>
      <c r="L170" s="1"/>
      <c r="M170" s="1"/>
      <c r="N170" s="1"/>
      <c r="O170" s="1"/>
    </row>
    <row r="171" spans="1:15" ht="12.75" customHeight="1" x14ac:dyDescent="0.25">
      <c r="A171" s="1"/>
      <c r="B171" s="1"/>
      <c r="C171" s="1"/>
      <c r="D171" s="1"/>
      <c r="E171" s="1"/>
      <c r="F171" s="1"/>
      <c r="G171" s="1"/>
      <c r="H171" s="1"/>
      <c r="I171" s="1"/>
      <c r="J171" s="1"/>
      <c r="K171" s="1"/>
      <c r="L171" s="1"/>
      <c r="M171" s="1"/>
      <c r="N171" s="1"/>
      <c r="O171" s="1"/>
    </row>
    <row r="172" spans="1:15" ht="12.75" customHeight="1" x14ac:dyDescent="0.25">
      <c r="A172" s="1"/>
      <c r="B172" s="1"/>
      <c r="C172" s="1"/>
      <c r="D172" s="1"/>
      <c r="E172" s="1"/>
      <c r="F172" s="1"/>
      <c r="G172" s="1"/>
      <c r="H172" s="1"/>
      <c r="I172" s="1"/>
      <c r="J172" s="1"/>
      <c r="K172" s="1"/>
      <c r="L172" s="1"/>
      <c r="M172" s="1"/>
      <c r="N172" s="1"/>
      <c r="O172" s="1"/>
    </row>
    <row r="173" spans="1:15" ht="12.75" customHeight="1" x14ac:dyDescent="0.25">
      <c r="A173" s="1"/>
      <c r="B173" s="1"/>
      <c r="C173" s="1"/>
      <c r="D173" s="1"/>
      <c r="E173" s="1"/>
      <c r="F173" s="1"/>
      <c r="G173" s="1"/>
      <c r="H173" s="1"/>
      <c r="I173" s="1"/>
      <c r="J173" s="1"/>
      <c r="K173" s="1"/>
      <c r="L173" s="1"/>
      <c r="M173" s="1"/>
      <c r="N173" s="1"/>
      <c r="O173" s="1"/>
    </row>
    <row r="174" spans="1:15" ht="12.75" customHeight="1" x14ac:dyDescent="0.25">
      <c r="A174" s="1"/>
      <c r="B174" s="1"/>
      <c r="C174" s="1"/>
      <c r="D174" s="1"/>
      <c r="E174" s="1"/>
      <c r="F174" s="1"/>
      <c r="G174" s="1"/>
      <c r="H174" s="1"/>
      <c r="I174" s="1"/>
      <c r="J174" s="1"/>
      <c r="K174" s="1"/>
      <c r="L174" s="1"/>
      <c r="M174" s="1"/>
      <c r="N174" s="1"/>
      <c r="O174" s="1"/>
    </row>
    <row r="175" spans="1:15" ht="12.75" customHeight="1" x14ac:dyDescent="0.25">
      <c r="A175" s="1"/>
      <c r="B175" s="1"/>
      <c r="C175" s="1"/>
      <c r="D175" s="1"/>
      <c r="E175" s="1"/>
      <c r="F175" s="1"/>
      <c r="G175" s="1"/>
      <c r="H175" s="1"/>
      <c r="I175" s="1"/>
      <c r="J175" s="1"/>
      <c r="K175" s="1"/>
      <c r="L175" s="1"/>
      <c r="M175" s="1"/>
      <c r="N175" s="1"/>
      <c r="O175" s="1"/>
    </row>
    <row r="176" spans="1:15" ht="12.75" customHeight="1" x14ac:dyDescent="0.25">
      <c r="A176" s="1"/>
      <c r="B176" s="1"/>
      <c r="C176" s="1"/>
      <c r="D176" s="1"/>
      <c r="E176" s="1"/>
      <c r="F176" s="1"/>
      <c r="G176" s="1"/>
      <c r="H176" s="1"/>
      <c r="I176" s="1"/>
      <c r="J176" s="1"/>
      <c r="K176" s="1"/>
      <c r="L176" s="1"/>
      <c r="M176" s="1"/>
      <c r="N176" s="1"/>
      <c r="O176" s="1"/>
    </row>
    <row r="177" spans="1:15" ht="12.75" customHeight="1" x14ac:dyDescent="0.25">
      <c r="A177" s="1"/>
      <c r="B177" s="1"/>
      <c r="C177" s="1"/>
      <c r="D177" s="1"/>
      <c r="E177" s="1"/>
      <c r="F177" s="1"/>
      <c r="G177" s="1"/>
      <c r="H177" s="1"/>
      <c r="I177" s="1"/>
      <c r="J177" s="1"/>
      <c r="K177" s="1"/>
      <c r="L177" s="1"/>
      <c r="M177" s="1"/>
      <c r="N177" s="1"/>
      <c r="O177" s="1"/>
    </row>
    <row r="178" spans="1:15" ht="12.75" customHeight="1" x14ac:dyDescent="0.25">
      <c r="A178" s="1"/>
      <c r="B178" s="1"/>
      <c r="C178" s="1"/>
      <c r="D178" s="1"/>
      <c r="E178" s="1"/>
      <c r="F178" s="1"/>
      <c r="G178" s="1"/>
      <c r="H178" s="1"/>
      <c r="I178" s="1"/>
      <c r="J178" s="1"/>
      <c r="K178" s="1"/>
      <c r="L178" s="1"/>
      <c r="M178" s="1"/>
      <c r="N178" s="1"/>
      <c r="O178" s="1"/>
    </row>
    <row r="179" spans="1:15" ht="12.75" customHeight="1" x14ac:dyDescent="0.25">
      <c r="A179" s="1"/>
      <c r="B179" s="1"/>
      <c r="C179" s="1"/>
      <c r="D179" s="1"/>
      <c r="E179" s="1"/>
      <c r="F179" s="1"/>
      <c r="G179" s="1"/>
      <c r="H179" s="1"/>
      <c r="I179" s="1"/>
      <c r="J179" s="1"/>
      <c r="K179" s="1"/>
      <c r="L179" s="1"/>
      <c r="M179" s="1"/>
      <c r="N179" s="1"/>
      <c r="O179" s="1"/>
    </row>
    <row r="180" spans="1:15" ht="12.75" customHeight="1" x14ac:dyDescent="0.25">
      <c r="A180" s="1"/>
      <c r="B180" s="1"/>
      <c r="C180" s="1"/>
      <c r="D180" s="1"/>
      <c r="E180" s="1"/>
      <c r="F180" s="1"/>
      <c r="G180" s="1"/>
      <c r="H180" s="1"/>
      <c r="I180" s="1"/>
      <c r="J180" s="1"/>
      <c r="K180" s="1"/>
      <c r="L180" s="1"/>
      <c r="M180" s="1"/>
      <c r="N180" s="1"/>
      <c r="O180" s="1"/>
    </row>
    <row r="181" spans="1:15" ht="12.75" customHeight="1" x14ac:dyDescent="0.25">
      <c r="A181" s="1"/>
      <c r="B181" s="1"/>
      <c r="C181" s="1"/>
      <c r="D181" s="1"/>
      <c r="E181" s="1"/>
      <c r="F181" s="1"/>
      <c r="G181" s="1"/>
      <c r="H181" s="1"/>
      <c r="I181" s="1"/>
      <c r="J181" s="1"/>
      <c r="K181" s="1"/>
      <c r="L181" s="1"/>
      <c r="M181" s="1"/>
      <c r="N181" s="1"/>
      <c r="O181" s="1"/>
    </row>
    <row r="182" spans="1:15" ht="12.75" customHeight="1" x14ac:dyDescent="0.25">
      <c r="A182" s="1"/>
      <c r="B182" s="1"/>
      <c r="C182" s="1"/>
      <c r="D182" s="1"/>
      <c r="E182" s="1"/>
      <c r="F182" s="1"/>
      <c r="G182" s="1"/>
      <c r="H182" s="1"/>
      <c r="I182" s="1"/>
      <c r="J182" s="1"/>
      <c r="K182" s="1"/>
      <c r="L182" s="1"/>
      <c r="M182" s="1"/>
      <c r="N182" s="1"/>
      <c r="O182" s="1"/>
    </row>
    <row r="183" spans="1:15" ht="12.75" customHeight="1" x14ac:dyDescent="0.25">
      <c r="A183" s="1"/>
      <c r="B183" s="1"/>
      <c r="C183" s="1"/>
      <c r="D183" s="1"/>
      <c r="E183" s="1"/>
      <c r="F183" s="1"/>
      <c r="G183" s="1"/>
      <c r="H183" s="1"/>
      <c r="I183" s="1"/>
      <c r="J183" s="1"/>
      <c r="K183" s="1"/>
      <c r="L183" s="1"/>
      <c r="M183" s="1"/>
      <c r="N183" s="1"/>
      <c r="O183" s="1"/>
    </row>
    <row r="184" spans="1:15" ht="12.75" customHeight="1" x14ac:dyDescent="0.25">
      <c r="A184" s="1"/>
      <c r="B184" s="1"/>
      <c r="C184" s="1"/>
      <c r="D184" s="1"/>
      <c r="E184" s="1"/>
      <c r="F184" s="1"/>
      <c r="G184" s="1"/>
      <c r="H184" s="1"/>
      <c r="I184" s="1"/>
      <c r="J184" s="1"/>
      <c r="K184" s="1"/>
      <c r="L184" s="1"/>
      <c r="M184" s="1"/>
      <c r="N184" s="1"/>
      <c r="O184" s="1"/>
    </row>
    <row r="185" spans="1:15" ht="12.75" customHeight="1" x14ac:dyDescent="0.25">
      <c r="A185" s="1"/>
      <c r="B185" s="1"/>
      <c r="C185" s="1"/>
      <c r="D185" s="1"/>
      <c r="E185" s="1"/>
      <c r="F185" s="1"/>
      <c r="G185" s="1"/>
      <c r="H185" s="1"/>
      <c r="I185" s="1"/>
      <c r="J185" s="1"/>
      <c r="K185" s="1"/>
      <c r="L185" s="1"/>
      <c r="M185" s="1"/>
      <c r="N185" s="1"/>
      <c r="O185" s="1"/>
    </row>
    <row r="186" spans="1:15" ht="12.75" customHeight="1" x14ac:dyDescent="0.25">
      <c r="A186" s="1"/>
      <c r="B186" s="1"/>
      <c r="C186" s="1"/>
      <c r="D186" s="1"/>
      <c r="E186" s="1"/>
      <c r="F186" s="1"/>
      <c r="G186" s="1"/>
      <c r="H186" s="1"/>
      <c r="I186" s="1"/>
      <c r="J186" s="1"/>
      <c r="K186" s="1"/>
      <c r="L186" s="1"/>
      <c r="M186" s="1"/>
      <c r="N186" s="1"/>
      <c r="O186" s="1"/>
    </row>
    <row r="187" spans="1:15" ht="12.75" customHeight="1" x14ac:dyDescent="0.25">
      <c r="A187" s="1"/>
      <c r="B187" s="1"/>
      <c r="C187" s="1"/>
      <c r="D187" s="1"/>
      <c r="E187" s="1"/>
      <c r="F187" s="1"/>
      <c r="G187" s="1"/>
      <c r="H187" s="1"/>
      <c r="I187" s="1"/>
      <c r="J187" s="1"/>
      <c r="K187" s="1"/>
      <c r="L187" s="1"/>
      <c r="M187" s="1"/>
      <c r="N187" s="1"/>
      <c r="O187" s="1"/>
    </row>
    <row r="188" spans="1:15" ht="12.75" customHeight="1" x14ac:dyDescent="0.25">
      <c r="A188" s="1"/>
      <c r="B188" s="1"/>
      <c r="C188" s="1"/>
      <c r="D188" s="1"/>
      <c r="E188" s="1"/>
      <c r="F188" s="1"/>
      <c r="G188" s="1"/>
      <c r="H188" s="1"/>
      <c r="I188" s="1"/>
      <c r="J188" s="1"/>
      <c r="K188" s="1"/>
      <c r="L188" s="1"/>
      <c r="M188" s="1"/>
      <c r="N188" s="1"/>
      <c r="O188" s="1"/>
    </row>
    <row r="189" spans="1:15" ht="12.75" customHeight="1" x14ac:dyDescent="0.25">
      <c r="A189" s="1"/>
      <c r="B189" s="1"/>
      <c r="C189" s="1"/>
      <c r="D189" s="1"/>
      <c r="E189" s="1"/>
      <c r="F189" s="1"/>
      <c r="G189" s="1"/>
      <c r="H189" s="1"/>
      <c r="I189" s="1"/>
      <c r="J189" s="1"/>
      <c r="K189" s="1"/>
      <c r="L189" s="1"/>
      <c r="M189" s="1"/>
      <c r="N189" s="1"/>
      <c r="O189" s="1"/>
    </row>
    <row r="190" spans="1:15" ht="12.75" customHeight="1" x14ac:dyDescent="0.25">
      <c r="A190" s="1"/>
      <c r="B190" s="1"/>
      <c r="C190" s="1"/>
      <c r="D190" s="1"/>
      <c r="E190" s="1"/>
      <c r="F190" s="1"/>
      <c r="G190" s="1"/>
      <c r="H190" s="1"/>
      <c r="I190" s="1"/>
      <c r="J190" s="1"/>
      <c r="K190" s="1"/>
      <c r="L190" s="1"/>
      <c r="M190" s="1"/>
      <c r="N190" s="1"/>
      <c r="O190" s="1"/>
    </row>
    <row r="191" spans="1:15" ht="12.75" customHeight="1" x14ac:dyDescent="0.25">
      <c r="A191" s="1"/>
      <c r="B191" s="1"/>
      <c r="C191" s="1"/>
      <c r="D191" s="1"/>
      <c r="E191" s="1"/>
      <c r="F191" s="1"/>
      <c r="G191" s="1"/>
      <c r="H191" s="1"/>
      <c r="I191" s="1"/>
      <c r="J191" s="1"/>
      <c r="K191" s="1"/>
      <c r="L191" s="1"/>
      <c r="M191" s="1"/>
      <c r="N191" s="1"/>
      <c r="O191" s="1"/>
    </row>
    <row r="192" spans="1:15" ht="12.75" customHeight="1" x14ac:dyDescent="0.25">
      <c r="A192" s="1"/>
      <c r="B192" s="1"/>
      <c r="C192" s="1"/>
      <c r="D192" s="1"/>
      <c r="E192" s="1"/>
      <c r="F192" s="1"/>
      <c r="G192" s="1"/>
      <c r="H192" s="1"/>
      <c r="I192" s="1"/>
      <c r="J192" s="1"/>
      <c r="K192" s="1"/>
      <c r="L192" s="1"/>
      <c r="M192" s="1"/>
      <c r="N192" s="1"/>
      <c r="O192" s="1"/>
    </row>
    <row r="193" spans="1:15" ht="12.75" customHeight="1" x14ac:dyDescent="0.25">
      <c r="A193" s="1"/>
      <c r="B193" s="1"/>
      <c r="C193" s="1"/>
      <c r="D193" s="1"/>
      <c r="E193" s="1"/>
      <c r="F193" s="1"/>
      <c r="G193" s="1"/>
      <c r="H193" s="1"/>
      <c r="I193" s="1"/>
      <c r="J193" s="1"/>
      <c r="K193" s="1"/>
      <c r="L193" s="1"/>
      <c r="M193" s="1"/>
      <c r="N193" s="1"/>
      <c r="O193" s="1"/>
    </row>
    <row r="194" spans="1:15" ht="12.75" customHeight="1" x14ac:dyDescent="0.25">
      <c r="A194" s="1"/>
      <c r="B194" s="1"/>
      <c r="C194" s="1"/>
      <c r="D194" s="1"/>
      <c r="E194" s="1"/>
      <c r="F194" s="1"/>
      <c r="G194" s="1"/>
      <c r="H194" s="1"/>
      <c r="I194" s="1"/>
      <c r="J194" s="1"/>
      <c r="K194" s="1"/>
      <c r="L194" s="1"/>
      <c r="M194" s="1"/>
      <c r="N194" s="1"/>
      <c r="O194" s="1"/>
    </row>
    <row r="195" spans="1:15" ht="12.75" customHeight="1" x14ac:dyDescent="0.25">
      <c r="A195" s="1"/>
      <c r="B195" s="1"/>
      <c r="C195" s="1"/>
      <c r="D195" s="1"/>
      <c r="E195" s="1"/>
      <c r="F195" s="1"/>
      <c r="G195" s="1"/>
      <c r="H195" s="1"/>
      <c r="I195" s="1"/>
      <c r="J195" s="1"/>
      <c r="K195" s="1"/>
      <c r="L195" s="1"/>
      <c r="M195" s="1"/>
      <c r="N195" s="1"/>
      <c r="O195" s="1"/>
    </row>
    <row r="196" spans="1:15" ht="12.75" customHeight="1" x14ac:dyDescent="0.25">
      <c r="A196" s="1"/>
      <c r="B196" s="1"/>
      <c r="C196" s="1"/>
      <c r="D196" s="1"/>
      <c r="E196" s="1"/>
      <c r="F196" s="1"/>
      <c r="G196" s="1"/>
      <c r="H196" s="1"/>
      <c r="I196" s="1"/>
      <c r="J196" s="1"/>
      <c r="K196" s="1"/>
      <c r="L196" s="1"/>
      <c r="M196" s="1"/>
      <c r="N196" s="1"/>
      <c r="O196" s="1"/>
    </row>
    <row r="197" spans="1:15" ht="12.75" customHeight="1" x14ac:dyDescent="0.25">
      <c r="A197" s="1"/>
      <c r="B197" s="1"/>
      <c r="C197" s="1"/>
      <c r="D197" s="1"/>
      <c r="E197" s="1"/>
      <c r="F197" s="1"/>
      <c r="G197" s="1"/>
      <c r="H197" s="1"/>
      <c r="I197" s="1"/>
      <c r="J197" s="1"/>
      <c r="K197" s="1"/>
      <c r="L197" s="1"/>
      <c r="M197" s="1"/>
      <c r="N197" s="1"/>
      <c r="O197" s="1"/>
    </row>
    <row r="198" spans="1:15" ht="12.75" customHeight="1" x14ac:dyDescent="0.25">
      <c r="A198" s="1"/>
      <c r="B198" s="1"/>
      <c r="C198" s="1"/>
      <c r="D198" s="1"/>
      <c r="E198" s="1"/>
      <c r="F198" s="1"/>
      <c r="G198" s="1"/>
      <c r="H198" s="1"/>
      <c r="I198" s="1"/>
      <c r="J198" s="1"/>
      <c r="K198" s="1"/>
      <c r="L198" s="1"/>
      <c r="M198" s="1"/>
      <c r="N198" s="1"/>
      <c r="O198" s="1"/>
    </row>
    <row r="199" spans="1:15" ht="12.75" customHeight="1" x14ac:dyDescent="0.25">
      <c r="A199" s="1"/>
      <c r="B199" s="1"/>
      <c r="C199" s="1"/>
      <c r="D199" s="1"/>
      <c r="E199" s="1"/>
      <c r="F199" s="1"/>
      <c r="G199" s="1"/>
      <c r="H199" s="1"/>
      <c r="I199" s="1"/>
      <c r="J199" s="1"/>
      <c r="K199" s="1"/>
      <c r="L199" s="1"/>
      <c r="M199" s="1"/>
      <c r="N199" s="1"/>
      <c r="O199" s="1"/>
    </row>
    <row r="200" spans="1:15" ht="12.75" customHeight="1" x14ac:dyDescent="0.25">
      <c r="A200" s="1"/>
      <c r="B200" s="1"/>
      <c r="C200" s="1"/>
      <c r="D200" s="1"/>
      <c r="E200" s="1"/>
      <c r="F200" s="1"/>
      <c r="G200" s="1"/>
      <c r="H200" s="1"/>
      <c r="I200" s="1"/>
      <c r="J200" s="1"/>
      <c r="K200" s="1"/>
      <c r="L200" s="1"/>
      <c r="M200" s="1"/>
      <c r="N200" s="1"/>
      <c r="O200" s="1"/>
    </row>
    <row r="201" spans="1:15" ht="12.75" customHeight="1" x14ac:dyDescent="0.25">
      <c r="A201" s="1"/>
      <c r="B201" s="1"/>
      <c r="C201" s="1"/>
      <c r="D201" s="1"/>
      <c r="E201" s="1"/>
      <c r="F201" s="1"/>
      <c r="G201" s="1"/>
      <c r="H201" s="1"/>
      <c r="I201" s="1"/>
      <c r="J201" s="1"/>
      <c r="K201" s="1"/>
      <c r="L201" s="1"/>
      <c r="M201" s="1"/>
      <c r="N201" s="1"/>
      <c r="O201" s="1"/>
    </row>
    <row r="202" spans="1:15" ht="12.75" customHeight="1" x14ac:dyDescent="0.25">
      <c r="A202" s="1"/>
      <c r="B202" s="1"/>
      <c r="C202" s="1"/>
      <c r="D202" s="1"/>
      <c r="E202" s="1"/>
      <c r="F202" s="1"/>
      <c r="G202" s="1"/>
      <c r="H202" s="1"/>
      <c r="I202" s="1"/>
      <c r="J202" s="1"/>
      <c r="K202" s="1"/>
      <c r="L202" s="1"/>
      <c r="M202" s="1"/>
      <c r="N202" s="1"/>
      <c r="O202" s="1"/>
    </row>
    <row r="203" spans="1:15" ht="12.75" customHeight="1" x14ac:dyDescent="0.25">
      <c r="A203" s="1"/>
      <c r="B203" s="1"/>
      <c r="C203" s="1"/>
      <c r="D203" s="1"/>
      <c r="E203" s="1"/>
      <c r="F203" s="1"/>
      <c r="G203" s="1"/>
      <c r="H203" s="1"/>
      <c r="I203" s="1"/>
      <c r="J203" s="1"/>
      <c r="K203" s="1"/>
      <c r="L203" s="1"/>
      <c r="M203" s="1"/>
      <c r="N203" s="1"/>
      <c r="O203" s="1"/>
    </row>
    <row r="204" spans="1:15" ht="12.75" customHeight="1" x14ac:dyDescent="0.25">
      <c r="A204" s="1"/>
      <c r="B204" s="1"/>
      <c r="C204" s="1"/>
      <c r="D204" s="1"/>
      <c r="E204" s="1"/>
      <c r="F204" s="1"/>
      <c r="G204" s="1"/>
      <c r="H204" s="1"/>
      <c r="I204" s="1"/>
      <c r="J204" s="1"/>
      <c r="K204" s="1"/>
      <c r="L204" s="1"/>
      <c r="M204" s="1"/>
      <c r="N204" s="1"/>
      <c r="O204" s="1"/>
    </row>
    <row r="205" spans="1:15" ht="12.75" customHeight="1" x14ac:dyDescent="0.25">
      <c r="A205" s="1"/>
      <c r="B205" s="1"/>
      <c r="C205" s="1"/>
      <c r="D205" s="1"/>
      <c r="E205" s="1"/>
      <c r="F205" s="1"/>
      <c r="G205" s="1"/>
      <c r="H205" s="1"/>
      <c r="I205" s="1"/>
      <c r="J205" s="1"/>
      <c r="K205" s="1"/>
      <c r="L205" s="1"/>
      <c r="M205" s="1"/>
      <c r="N205" s="1"/>
      <c r="O205" s="1"/>
    </row>
    <row r="206" spans="1:15" ht="12.75" customHeight="1" x14ac:dyDescent="0.25">
      <c r="A206" s="1"/>
      <c r="B206" s="1"/>
      <c r="C206" s="1"/>
      <c r="D206" s="1"/>
      <c r="E206" s="1"/>
      <c r="F206" s="1"/>
      <c r="G206" s="1"/>
      <c r="H206" s="1"/>
      <c r="I206" s="1"/>
      <c r="J206" s="1"/>
      <c r="K206" s="1"/>
      <c r="L206" s="1"/>
      <c r="M206" s="1"/>
      <c r="N206" s="1"/>
      <c r="O206" s="1"/>
    </row>
    <row r="207" spans="1:15" ht="12.75" customHeight="1" x14ac:dyDescent="0.25">
      <c r="A207" s="1"/>
      <c r="B207" s="1"/>
      <c r="C207" s="1"/>
      <c r="D207" s="1"/>
      <c r="E207" s="1"/>
      <c r="F207" s="1"/>
      <c r="G207" s="1"/>
      <c r="H207" s="1"/>
      <c r="I207" s="1"/>
      <c r="J207" s="1"/>
      <c r="K207" s="1"/>
      <c r="L207" s="1"/>
      <c r="M207" s="1"/>
      <c r="N207" s="1"/>
      <c r="O207" s="1"/>
    </row>
    <row r="208" spans="1:15" ht="12.75" customHeight="1" x14ac:dyDescent="0.25">
      <c r="A208" s="1"/>
      <c r="B208" s="1"/>
      <c r="C208" s="1"/>
      <c r="D208" s="1"/>
      <c r="E208" s="1"/>
      <c r="F208" s="1"/>
      <c r="G208" s="1"/>
      <c r="H208" s="1"/>
      <c r="I208" s="1"/>
      <c r="J208" s="1"/>
      <c r="K208" s="1"/>
      <c r="L208" s="1"/>
      <c r="M208" s="1"/>
      <c r="N208" s="1"/>
      <c r="O208" s="1"/>
    </row>
    <row r="209" spans="1:15" ht="12.75" customHeight="1" x14ac:dyDescent="0.25">
      <c r="A209" s="1"/>
      <c r="B209" s="1"/>
      <c r="C209" s="1"/>
      <c r="D209" s="1"/>
      <c r="E209" s="1"/>
      <c r="F209" s="1"/>
      <c r="G209" s="1"/>
      <c r="H209" s="1"/>
      <c r="I209" s="1"/>
      <c r="J209" s="1"/>
      <c r="K209" s="1"/>
      <c r="L209" s="1"/>
      <c r="M209" s="1"/>
      <c r="N209" s="1"/>
      <c r="O209" s="1"/>
    </row>
    <row r="210" spans="1:15" ht="12.75" customHeight="1" x14ac:dyDescent="0.25">
      <c r="A210" s="1"/>
      <c r="B210" s="1"/>
      <c r="C210" s="1"/>
      <c r="D210" s="1"/>
      <c r="E210" s="1"/>
      <c r="F210" s="1"/>
      <c r="G210" s="1"/>
      <c r="H210" s="1"/>
      <c r="I210" s="1"/>
      <c r="J210" s="1"/>
      <c r="K210" s="1"/>
      <c r="L210" s="1"/>
      <c r="M210" s="1"/>
      <c r="N210" s="1"/>
      <c r="O210" s="1"/>
    </row>
    <row r="211" spans="1:15" ht="12.75" customHeight="1" x14ac:dyDescent="0.25">
      <c r="A211" s="1"/>
      <c r="B211" s="1"/>
      <c r="C211" s="1"/>
      <c r="D211" s="1"/>
      <c r="E211" s="1"/>
      <c r="F211" s="1"/>
      <c r="G211" s="1"/>
      <c r="H211" s="1"/>
      <c r="I211" s="1"/>
      <c r="J211" s="1"/>
      <c r="K211" s="1"/>
      <c r="L211" s="1"/>
      <c r="M211" s="1"/>
      <c r="N211" s="1"/>
      <c r="O211" s="1"/>
    </row>
    <row r="212" spans="1:15" ht="12.75" customHeight="1" x14ac:dyDescent="0.25">
      <c r="A212" s="1"/>
      <c r="B212" s="1"/>
      <c r="C212" s="1"/>
      <c r="D212" s="1"/>
      <c r="E212" s="1"/>
      <c r="F212" s="1"/>
      <c r="G212" s="1"/>
      <c r="H212" s="1"/>
      <c r="I212" s="1"/>
      <c r="J212" s="1"/>
      <c r="K212" s="1"/>
      <c r="L212" s="1"/>
      <c r="M212" s="1"/>
      <c r="N212" s="1"/>
      <c r="O212" s="1"/>
    </row>
    <row r="213" spans="1:15" ht="12.75" customHeight="1" x14ac:dyDescent="0.25">
      <c r="A213" s="1"/>
      <c r="B213" s="1"/>
      <c r="C213" s="1"/>
      <c r="D213" s="1"/>
      <c r="E213" s="1"/>
      <c r="F213" s="1"/>
      <c r="G213" s="1"/>
      <c r="H213" s="1"/>
      <c r="I213" s="1"/>
      <c r="J213" s="1"/>
      <c r="K213" s="1"/>
      <c r="L213" s="1"/>
      <c r="M213" s="1"/>
      <c r="N213" s="1"/>
      <c r="O213" s="1"/>
    </row>
    <row r="214" spans="1:15" ht="12.75" customHeight="1" x14ac:dyDescent="0.25">
      <c r="A214" s="1"/>
      <c r="B214" s="1"/>
      <c r="C214" s="1"/>
      <c r="D214" s="1"/>
      <c r="E214" s="1"/>
      <c r="F214" s="1"/>
      <c r="G214" s="1"/>
      <c r="H214" s="1"/>
      <c r="I214" s="1"/>
      <c r="J214" s="1"/>
      <c r="K214" s="1"/>
      <c r="L214" s="1"/>
      <c r="M214" s="1"/>
      <c r="N214" s="1"/>
      <c r="O214" s="1"/>
    </row>
    <row r="215" spans="1:15" ht="12.75" customHeight="1" x14ac:dyDescent="0.25">
      <c r="A215" s="1"/>
      <c r="B215" s="1"/>
      <c r="C215" s="1"/>
      <c r="D215" s="1"/>
      <c r="E215" s="1"/>
      <c r="F215" s="1"/>
      <c r="G215" s="1"/>
      <c r="H215" s="1"/>
      <c r="I215" s="1"/>
      <c r="J215" s="1"/>
      <c r="K215" s="1"/>
      <c r="L215" s="1"/>
      <c r="M215" s="1"/>
      <c r="N215" s="1"/>
      <c r="O215" s="1"/>
    </row>
    <row r="216" spans="1:15" ht="12.75" customHeight="1" x14ac:dyDescent="0.25">
      <c r="A216" s="1"/>
      <c r="B216" s="1"/>
      <c r="C216" s="1"/>
      <c r="D216" s="1"/>
      <c r="E216" s="1"/>
      <c r="F216" s="1"/>
      <c r="G216" s="1"/>
      <c r="H216" s="1"/>
      <c r="I216" s="1"/>
      <c r="J216" s="1"/>
      <c r="K216" s="1"/>
      <c r="L216" s="1"/>
      <c r="M216" s="1"/>
      <c r="N216" s="1"/>
      <c r="O216" s="1"/>
    </row>
    <row r="217" spans="1:15" ht="12.75" customHeight="1" x14ac:dyDescent="0.25">
      <c r="A217" s="1"/>
      <c r="B217" s="1"/>
      <c r="C217" s="1"/>
      <c r="D217" s="1"/>
      <c r="E217" s="1"/>
      <c r="F217" s="1"/>
      <c r="G217" s="1"/>
      <c r="H217" s="1"/>
      <c r="I217" s="1"/>
      <c r="J217" s="1"/>
      <c r="K217" s="1"/>
      <c r="L217" s="1"/>
      <c r="M217" s="1"/>
      <c r="N217" s="1"/>
      <c r="O217" s="1"/>
    </row>
    <row r="218" spans="1:15" ht="12.75" customHeight="1" x14ac:dyDescent="0.25">
      <c r="A218" s="1"/>
      <c r="B218" s="1"/>
      <c r="C218" s="1"/>
      <c r="D218" s="1"/>
      <c r="E218" s="1"/>
      <c r="F218" s="1"/>
      <c r="G218" s="1"/>
      <c r="H218" s="1"/>
      <c r="I218" s="1"/>
      <c r="J218" s="1"/>
      <c r="K218" s="1"/>
      <c r="L218" s="1"/>
      <c r="M218" s="1"/>
      <c r="N218" s="1"/>
      <c r="O218" s="1"/>
    </row>
    <row r="219" spans="1:15" ht="12.75" customHeight="1" x14ac:dyDescent="0.25">
      <c r="A219" s="1"/>
      <c r="B219" s="1"/>
      <c r="C219" s="1"/>
      <c r="D219" s="1"/>
      <c r="E219" s="1"/>
      <c r="F219" s="1"/>
      <c r="G219" s="1"/>
      <c r="H219" s="1"/>
      <c r="I219" s="1"/>
      <c r="J219" s="1"/>
      <c r="K219" s="1"/>
      <c r="L219" s="1"/>
      <c r="M219" s="1"/>
      <c r="N219" s="1"/>
      <c r="O219" s="1"/>
    </row>
    <row r="220" spans="1:15" ht="12.75" customHeight="1" x14ac:dyDescent="0.25">
      <c r="A220" s="1"/>
      <c r="B220" s="1"/>
      <c r="C220" s="1"/>
      <c r="D220" s="1"/>
      <c r="E220" s="1"/>
      <c r="F220" s="1"/>
      <c r="G220" s="1"/>
      <c r="H220" s="1"/>
      <c r="I220" s="1"/>
      <c r="J220" s="1"/>
      <c r="K220" s="1"/>
      <c r="L220" s="1"/>
      <c r="M220" s="1"/>
      <c r="N220" s="1"/>
      <c r="O220" s="1"/>
    </row>
    <row r="221" spans="1:15" ht="12.75" customHeight="1" x14ac:dyDescent="0.25">
      <c r="A221" s="1"/>
      <c r="B221" s="1"/>
      <c r="C221" s="1"/>
      <c r="D221" s="1"/>
      <c r="E221" s="1"/>
      <c r="F221" s="1"/>
      <c r="G221" s="1"/>
      <c r="H221" s="1"/>
      <c r="I221" s="1"/>
      <c r="J221" s="1"/>
      <c r="K221" s="1"/>
      <c r="L221" s="1"/>
      <c r="M221" s="1"/>
      <c r="N221" s="1"/>
      <c r="O221" s="1"/>
    </row>
    <row r="222" spans="1:15" ht="12.75" customHeight="1" x14ac:dyDescent="0.25">
      <c r="A222" s="1"/>
      <c r="B222" s="1"/>
      <c r="C222" s="1"/>
      <c r="D222" s="1"/>
      <c r="E222" s="1"/>
      <c r="F222" s="1"/>
      <c r="G222" s="1"/>
      <c r="H222" s="1"/>
      <c r="I222" s="1"/>
      <c r="J222" s="1"/>
      <c r="K222" s="1"/>
      <c r="L222" s="1"/>
      <c r="M222" s="1"/>
      <c r="N222" s="1"/>
      <c r="O222" s="1"/>
    </row>
    <row r="223" spans="1:15" ht="12.75" customHeight="1" x14ac:dyDescent="0.25">
      <c r="A223" s="1"/>
      <c r="B223" s="1"/>
      <c r="C223" s="1"/>
      <c r="D223" s="1"/>
      <c r="E223" s="1"/>
      <c r="F223" s="1"/>
      <c r="G223" s="1"/>
      <c r="H223" s="1"/>
      <c r="I223" s="1"/>
      <c r="J223" s="1"/>
      <c r="K223" s="1"/>
      <c r="L223" s="1"/>
      <c r="M223" s="1"/>
      <c r="N223" s="1"/>
      <c r="O223" s="1"/>
    </row>
    <row r="224" spans="1:15" ht="12.75" customHeight="1" x14ac:dyDescent="0.25">
      <c r="A224" s="1"/>
      <c r="B224" s="1"/>
      <c r="C224" s="1"/>
      <c r="D224" s="1"/>
      <c r="E224" s="1"/>
      <c r="F224" s="1"/>
      <c r="G224" s="1"/>
      <c r="H224" s="1"/>
      <c r="I224" s="1"/>
      <c r="J224" s="1"/>
      <c r="K224" s="1"/>
      <c r="L224" s="1"/>
      <c r="M224" s="1"/>
      <c r="N224" s="1"/>
      <c r="O224" s="1"/>
    </row>
    <row r="225" spans="1:15" ht="12.75" customHeight="1" x14ac:dyDescent="0.25">
      <c r="A225" s="1"/>
      <c r="B225" s="1"/>
      <c r="C225" s="1"/>
      <c r="D225" s="1"/>
      <c r="E225" s="1"/>
      <c r="F225" s="1"/>
      <c r="G225" s="1"/>
      <c r="H225" s="1"/>
      <c r="I225" s="1"/>
      <c r="J225" s="1"/>
      <c r="K225" s="1"/>
      <c r="L225" s="1"/>
      <c r="M225" s="1"/>
      <c r="N225" s="1"/>
      <c r="O225" s="1"/>
    </row>
    <row r="226" spans="1:15" ht="12.75" customHeight="1" x14ac:dyDescent="0.25">
      <c r="A226" s="1"/>
      <c r="B226" s="1"/>
      <c r="C226" s="1"/>
      <c r="D226" s="1"/>
      <c r="E226" s="1"/>
      <c r="F226" s="1"/>
      <c r="G226" s="1"/>
      <c r="H226" s="1"/>
      <c r="I226" s="1"/>
      <c r="J226" s="1"/>
      <c r="K226" s="1"/>
      <c r="L226" s="1"/>
      <c r="M226" s="1"/>
      <c r="N226" s="1"/>
      <c r="O226" s="1"/>
    </row>
    <row r="227" spans="1:15" ht="12.75" customHeight="1" x14ac:dyDescent="0.25">
      <c r="A227" s="1"/>
      <c r="B227" s="1"/>
      <c r="C227" s="1"/>
      <c r="D227" s="1"/>
      <c r="E227" s="1"/>
      <c r="F227" s="1"/>
      <c r="G227" s="1"/>
      <c r="H227" s="1"/>
      <c r="I227" s="1"/>
      <c r="J227" s="1"/>
      <c r="K227" s="1"/>
      <c r="L227" s="1"/>
      <c r="M227" s="1"/>
      <c r="N227" s="1"/>
      <c r="O227" s="1"/>
    </row>
    <row r="228" spans="1:15" ht="12.75" customHeight="1" x14ac:dyDescent="0.25">
      <c r="A228" s="1"/>
      <c r="B228" s="1"/>
      <c r="C228" s="1"/>
      <c r="D228" s="1"/>
      <c r="E228" s="1"/>
      <c r="F228" s="1"/>
      <c r="G228" s="1"/>
      <c r="H228" s="1"/>
      <c r="I228" s="1"/>
      <c r="J228" s="1"/>
      <c r="K228" s="1"/>
      <c r="L228" s="1"/>
      <c r="M228" s="1"/>
      <c r="N228" s="1"/>
      <c r="O228" s="1"/>
    </row>
    <row r="229" spans="1:15" ht="12.75" customHeight="1" x14ac:dyDescent="0.25">
      <c r="A229" s="1"/>
      <c r="B229" s="1"/>
      <c r="C229" s="1"/>
      <c r="D229" s="1"/>
      <c r="E229" s="1"/>
      <c r="F229" s="1"/>
      <c r="G229" s="1"/>
      <c r="H229" s="1"/>
      <c r="I229" s="1"/>
      <c r="J229" s="1"/>
      <c r="K229" s="1"/>
      <c r="L229" s="1"/>
      <c r="M229" s="1"/>
      <c r="N229" s="1"/>
      <c r="O229" s="1"/>
    </row>
    <row r="230" spans="1:15" ht="12.75" customHeight="1" x14ac:dyDescent="0.25">
      <c r="A230" s="1"/>
      <c r="B230" s="1"/>
      <c r="C230" s="1"/>
      <c r="D230" s="1"/>
      <c r="E230" s="1"/>
      <c r="F230" s="1"/>
      <c r="G230" s="1"/>
      <c r="H230" s="1"/>
      <c r="I230" s="1"/>
      <c r="J230" s="1"/>
      <c r="K230" s="1"/>
      <c r="L230" s="1"/>
      <c r="M230" s="1"/>
      <c r="N230" s="1"/>
      <c r="O230" s="1"/>
    </row>
    <row r="231" spans="1:15" ht="12.75" customHeight="1" x14ac:dyDescent="0.25">
      <c r="A231" s="1"/>
      <c r="B231" s="1"/>
      <c r="C231" s="1"/>
      <c r="D231" s="1"/>
      <c r="E231" s="1"/>
      <c r="F231" s="1"/>
      <c r="G231" s="1"/>
      <c r="H231" s="1"/>
      <c r="I231" s="1"/>
      <c r="J231" s="1"/>
      <c r="K231" s="1"/>
      <c r="L231" s="1"/>
      <c r="M231" s="1"/>
      <c r="N231" s="1"/>
      <c r="O231" s="1"/>
    </row>
    <row r="232" spans="1:15" ht="12.75" customHeight="1" x14ac:dyDescent="0.25">
      <c r="A232" s="1"/>
      <c r="B232" s="1"/>
      <c r="C232" s="1"/>
      <c r="D232" s="1"/>
      <c r="E232" s="1"/>
      <c r="F232" s="1"/>
      <c r="G232" s="1"/>
      <c r="H232" s="1"/>
      <c r="I232" s="1"/>
      <c r="J232" s="1"/>
      <c r="K232" s="1"/>
      <c r="L232" s="1"/>
      <c r="M232" s="1"/>
      <c r="N232" s="1"/>
      <c r="O232" s="1"/>
    </row>
    <row r="233" spans="1:15" ht="12.75" customHeight="1" x14ac:dyDescent="0.25">
      <c r="A233" s="1"/>
      <c r="B233" s="1"/>
      <c r="C233" s="1"/>
      <c r="D233" s="1"/>
      <c r="E233" s="1"/>
      <c r="F233" s="1"/>
      <c r="G233" s="1"/>
      <c r="H233" s="1"/>
      <c r="I233" s="1"/>
      <c r="J233" s="1"/>
      <c r="K233" s="1"/>
      <c r="L233" s="1"/>
      <c r="M233" s="1"/>
      <c r="N233" s="1"/>
      <c r="O233" s="1"/>
    </row>
    <row r="234" spans="1:15" ht="12.75" customHeight="1" x14ac:dyDescent="0.25">
      <c r="A234" s="1"/>
      <c r="B234" s="1"/>
      <c r="C234" s="1"/>
      <c r="D234" s="1"/>
      <c r="E234" s="1"/>
      <c r="F234" s="1"/>
      <c r="G234" s="1"/>
      <c r="H234" s="1"/>
      <c r="I234" s="1"/>
      <c r="J234" s="1"/>
      <c r="K234" s="1"/>
      <c r="L234" s="1"/>
      <c r="M234" s="1"/>
      <c r="N234" s="1"/>
      <c r="O234" s="1"/>
    </row>
    <row r="235" spans="1:15" ht="12.75" customHeight="1" x14ac:dyDescent="0.25">
      <c r="A235" s="1"/>
      <c r="B235" s="1"/>
      <c r="C235" s="1"/>
      <c r="D235" s="1"/>
      <c r="E235" s="1"/>
      <c r="F235" s="1"/>
      <c r="G235" s="1"/>
      <c r="H235" s="1"/>
      <c r="I235" s="1"/>
      <c r="J235" s="1"/>
      <c r="K235" s="1"/>
      <c r="L235" s="1"/>
      <c r="M235" s="1"/>
      <c r="N235" s="1"/>
      <c r="O235" s="1"/>
    </row>
    <row r="236" spans="1:15" ht="12.75" customHeight="1" x14ac:dyDescent="0.25">
      <c r="A236" s="1"/>
      <c r="B236" s="1"/>
      <c r="C236" s="1"/>
      <c r="D236" s="1"/>
      <c r="E236" s="1"/>
      <c r="F236" s="1"/>
      <c r="G236" s="1"/>
      <c r="H236" s="1"/>
      <c r="I236" s="1"/>
      <c r="J236" s="1"/>
      <c r="K236" s="1"/>
      <c r="L236" s="1"/>
      <c r="M236" s="1"/>
      <c r="N236" s="1"/>
      <c r="O236" s="1"/>
    </row>
    <row r="237" spans="1:15" ht="12.75" customHeight="1" x14ac:dyDescent="0.25">
      <c r="A237" s="1"/>
      <c r="B237" s="1"/>
      <c r="C237" s="1"/>
      <c r="D237" s="1"/>
      <c r="E237" s="1"/>
      <c r="F237" s="1"/>
      <c r="G237" s="1"/>
      <c r="H237" s="1"/>
      <c r="I237" s="1"/>
      <c r="J237" s="1"/>
      <c r="K237" s="1"/>
      <c r="L237" s="1"/>
      <c r="M237" s="1"/>
      <c r="N237" s="1"/>
      <c r="O237" s="1"/>
    </row>
    <row r="238" spans="1:15" ht="12.75" customHeight="1" x14ac:dyDescent="0.25">
      <c r="A238" s="1"/>
      <c r="B238" s="1"/>
      <c r="C238" s="1"/>
      <c r="D238" s="1"/>
      <c r="E238" s="1"/>
      <c r="F238" s="1"/>
      <c r="G238" s="1"/>
      <c r="H238" s="1"/>
      <c r="I238" s="1"/>
      <c r="J238" s="1"/>
      <c r="K238" s="1"/>
      <c r="L238" s="1"/>
      <c r="M238" s="1"/>
      <c r="N238" s="1"/>
      <c r="O238" s="1"/>
    </row>
    <row r="239" spans="1:15" ht="12.75" customHeight="1" x14ac:dyDescent="0.25">
      <c r="A239" s="1"/>
      <c r="B239" s="1"/>
      <c r="C239" s="1"/>
      <c r="D239" s="1"/>
      <c r="E239" s="1"/>
      <c r="F239" s="1"/>
      <c r="G239" s="1"/>
      <c r="H239" s="1"/>
      <c r="I239" s="1"/>
      <c r="J239" s="1"/>
      <c r="K239" s="1"/>
      <c r="L239" s="1"/>
      <c r="M239" s="1"/>
      <c r="N239" s="1"/>
      <c r="O239" s="1"/>
    </row>
    <row r="240" spans="1:15" ht="12.75" customHeight="1" x14ac:dyDescent="0.25">
      <c r="A240" s="1"/>
      <c r="B240" s="1"/>
      <c r="C240" s="1"/>
      <c r="D240" s="1"/>
      <c r="E240" s="1"/>
      <c r="F240" s="1"/>
      <c r="G240" s="1"/>
      <c r="H240" s="1"/>
      <c r="I240" s="1"/>
      <c r="J240" s="1"/>
      <c r="K240" s="1"/>
      <c r="L240" s="1"/>
      <c r="M240" s="1"/>
      <c r="N240" s="1"/>
      <c r="O240" s="1"/>
    </row>
    <row r="241" spans="1:15" ht="12.75" customHeight="1" x14ac:dyDescent="0.25">
      <c r="A241" s="1"/>
      <c r="B241" s="1"/>
      <c r="C241" s="1"/>
      <c r="D241" s="1"/>
      <c r="E241" s="1"/>
      <c r="F241" s="1"/>
      <c r="G241" s="1"/>
      <c r="H241" s="1"/>
      <c r="I241" s="1"/>
      <c r="J241" s="1"/>
      <c r="K241" s="1"/>
      <c r="L241" s="1"/>
      <c r="M241" s="1"/>
      <c r="N241" s="1"/>
      <c r="O241" s="1"/>
    </row>
    <row r="242" spans="1:15" ht="12.75" customHeight="1" x14ac:dyDescent="0.25">
      <c r="A242" s="1"/>
      <c r="B242" s="1"/>
      <c r="C242" s="1"/>
      <c r="D242" s="1"/>
      <c r="E242" s="1"/>
      <c r="F242" s="1"/>
      <c r="G242" s="1"/>
      <c r="H242" s="1"/>
      <c r="I242" s="1"/>
      <c r="J242" s="1"/>
      <c r="K242" s="1"/>
      <c r="L242" s="1"/>
      <c r="M242" s="1"/>
      <c r="N242" s="1"/>
      <c r="O242" s="1"/>
    </row>
    <row r="243" spans="1:15" ht="12.75" customHeight="1" x14ac:dyDescent="0.25">
      <c r="A243" s="1"/>
      <c r="B243" s="1"/>
      <c r="C243" s="1"/>
      <c r="D243" s="1"/>
      <c r="E243" s="1"/>
      <c r="F243" s="1"/>
      <c r="G243" s="1"/>
      <c r="H243" s="1"/>
      <c r="I243" s="1"/>
      <c r="J243" s="1"/>
      <c r="K243" s="1"/>
      <c r="L243" s="1"/>
      <c r="M243" s="1"/>
      <c r="N243" s="1"/>
      <c r="O243" s="1"/>
    </row>
    <row r="244" spans="1:15" ht="12.75" customHeight="1" x14ac:dyDescent="0.25">
      <c r="A244" s="1"/>
      <c r="B244" s="1"/>
      <c r="C244" s="1"/>
      <c r="D244" s="1"/>
      <c r="E244" s="1"/>
      <c r="F244" s="1"/>
      <c r="G244" s="1"/>
      <c r="H244" s="1"/>
      <c r="I244" s="1"/>
      <c r="J244" s="1"/>
      <c r="K244" s="1"/>
      <c r="L244" s="1"/>
      <c r="M244" s="1"/>
      <c r="N244" s="1"/>
      <c r="O244" s="1"/>
    </row>
    <row r="245" spans="1:15" ht="12.75" customHeight="1" x14ac:dyDescent="0.25">
      <c r="A245" s="1"/>
      <c r="B245" s="1"/>
      <c r="C245" s="1"/>
      <c r="D245" s="1"/>
      <c r="E245" s="1"/>
      <c r="F245" s="1"/>
      <c r="G245" s="1"/>
      <c r="H245" s="1"/>
      <c r="I245" s="1"/>
      <c r="J245" s="1"/>
      <c r="K245" s="1"/>
      <c r="L245" s="1"/>
      <c r="M245" s="1"/>
      <c r="N245" s="1"/>
      <c r="O245" s="1"/>
    </row>
    <row r="246" spans="1:15" ht="12.75" customHeight="1" x14ac:dyDescent="0.25">
      <c r="A246" s="1"/>
      <c r="B246" s="1"/>
      <c r="C246" s="1"/>
      <c r="D246" s="1"/>
      <c r="E246" s="1"/>
      <c r="F246" s="1"/>
      <c r="G246" s="1"/>
      <c r="H246" s="1"/>
      <c r="I246" s="1"/>
      <c r="J246" s="1"/>
      <c r="K246" s="1"/>
      <c r="L246" s="1"/>
      <c r="M246" s="1"/>
      <c r="N246" s="1"/>
      <c r="O246" s="1"/>
    </row>
    <row r="247" spans="1:15" ht="12.75" customHeight="1" x14ac:dyDescent="0.25">
      <c r="A247" s="1"/>
      <c r="B247" s="1"/>
      <c r="C247" s="1"/>
      <c r="D247" s="1"/>
      <c r="E247" s="1"/>
      <c r="F247" s="1"/>
      <c r="G247" s="1"/>
      <c r="H247" s="1"/>
      <c r="I247" s="1"/>
      <c r="J247" s="1"/>
      <c r="K247" s="1"/>
      <c r="L247" s="1"/>
      <c r="M247" s="1"/>
      <c r="N247" s="1"/>
      <c r="O247" s="1"/>
    </row>
    <row r="248" spans="1:15" ht="12.75" customHeight="1" x14ac:dyDescent="0.25">
      <c r="A248" s="1"/>
      <c r="B248" s="1"/>
      <c r="C248" s="1"/>
      <c r="D248" s="1"/>
      <c r="E248" s="1"/>
      <c r="F248" s="1"/>
      <c r="G248" s="1"/>
      <c r="H248" s="1"/>
      <c r="I248" s="1"/>
      <c r="J248" s="1"/>
      <c r="K248" s="1"/>
      <c r="L248" s="1"/>
      <c r="M248" s="1"/>
      <c r="N248" s="1"/>
      <c r="O248" s="1"/>
    </row>
    <row r="249" spans="1:15" ht="12.75" customHeight="1" x14ac:dyDescent="0.25">
      <c r="A249" s="1"/>
      <c r="B249" s="1"/>
      <c r="C249" s="1"/>
      <c r="D249" s="1"/>
      <c r="E249" s="1"/>
      <c r="F249" s="1"/>
      <c r="G249" s="1"/>
      <c r="H249" s="1"/>
      <c r="I249" s="1"/>
      <c r="J249" s="1"/>
      <c r="K249" s="1"/>
      <c r="L249" s="1"/>
      <c r="M249" s="1"/>
      <c r="N249" s="1"/>
      <c r="O249" s="1"/>
    </row>
    <row r="250" spans="1:15" ht="12.75" customHeight="1" x14ac:dyDescent="0.25">
      <c r="A250" s="1"/>
      <c r="B250" s="1"/>
      <c r="C250" s="1"/>
      <c r="D250" s="1"/>
      <c r="E250" s="1"/>
      <c r="F250" s="1"/>
      <c r="G250" s="1"/>
      <c r="H250" s="1"/>
      <c r="I250" s="1"/>
      <c r="J250" s="1"/>
      <c r="K250" s="1"/>
      <c r="L250" s="1"/>
      <c r="M250" s="1"/>
      <c r="N250" s="1"/>
      <c r="O250" s="1"/>
    </row>
    <row r="251" spans="1:15" ht="12.75" customHeight="1" x14ac:dyDescent="0.25">
      <c r="A251" s="1"/>
      <c r="B251" s="1"/>
      <c r="C251" s="1"/>
      <c r="D251" s="1"/>
      <c r="E251" s="1"/>
      <c r="F251" s="1"/>
      <c r="G251" s="1"/>
      <c r="H251" s="1"/>
      <c r="I251" s="1"/>
      <c r="J251" s="1"/>
      <c r="K251" s="1"/>
      <c r="L251" s="1"/>
      <c r="M251" s="1"/>
      <c r="N251" s="1"/>
      <c r="O251" s="1"/>
    </row>
    <row r="252" spans="1:15" ht="12.75" customHeight="1" x14ac:dyDescent="0.25">
      <c r="A252" s="1"/>
      <c r="B252" s="1"/>
      <c r="C252" s="1"/>
      <c r="D252" s="1"/>
      <c r="E252" s="1"/>
      <c r="F252" s="1"/>
      <c r="G252" s="1"/>
      <c r="H252" s="1"/>
      <c r="I252" s="1"/>
      <c r="J252" s="1"/>
      <c r="K252" s="1"/>
      <c r="L252" s="1"/>
      <c r="M252" s="1"/>
      <c r="N252" s="1"/>
      <c r="O252" s="1"/>
    </row>
    <row r="253" spans="1:15" ht="12.75" customHeight="1" x14ac:dyDescent="0.25">
      <c r="A253" s="1"/>
      <c r="B253" s="1"/>
      <c r="C253" s="1"/>
      <c r="D253" s="1"/>
      <c r="E253" s="1"/>
      <c r="F253" s="1"/>
      <c r="G253" s="1"/>
      <c r="H253" s="1"/>
      <c r="I253" s="1"/>
      <c r="J253" s="1"/>
      <c r="K253" s="1"/>
      <c r="L253" s="1"/>
      <c r="M253" s="1"/>
      <c r="N253" s="1"/>
      <c r="O253" s="1"/>
    </row>
    <row r="254" spans="1:15" ht="12.75" customHeight="1" x14ac:dyDescent="0.25">
      <c r="A254" s="1"/>
      <c r="B254" s="1"/>
      <c r="C254" s="1"/>
      <c r="D254" s="1"/>
      <c r="E254" s="1"/>
      <c r="F254" s="1"/>
      <c r="G254" s="1"/>
      <c r="H254" s="1"/>
      <c r="I254" s="1"/>
      <c r="J254" s="1"/>
      <c r="K254" s="1"/>
      <c r="L254" s="1"/>
      <c r="M254" s="1"/>
      <c r="N254" s="1"/>
      <c r="O254" s="1"/>
    </row>
    <row r="255" spans="1:15" ht="15.75" customHeight="1" x14ac:dyDescent="0.25"/>
    <row r="256" spans="1:15"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mergeCells count="13">
    <mergeCell ref="A1:B4"/>
    <mergeCell ref="C1:E2"/>
    <mergeCell ref="F1:G1"/>
    <mergeCell ref="C3:E3"/>
    <mergeCell ref="F3:G3"/>
    <mergeCell ref="C4:E4"/>
    <mergeCell ref="F4:G4"/>
    <mergeCell ref="A5:E6"/>
    <mergeCell ref="C46:D46"/>
    <mergeCell ref="C47:D47"/>
    <mergeCell ref="C49:D49"/>
    <mergeCell ref="D9:K9"/>
    <mergeCell ref="D17:K17"/>
  </mergeCells>
  <conditionalFormatting sqref="D54">
    <cfRule type="cellIs" dxfId="0" priority="1" operator="lessThan">
      <formula>0</formula>
    </cfRule>
  </conditionalFormatting>
  <pageMargins left="0.7" right="0.7" top="0.75" bottom="0.75" header="0" footer="0"/>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Z969"/>
  <sheetViews>
    <sheetView workbookViewId="0">
      <selection activeCell="F4" sqref="A1:G4"/>
    </sheetView>
  </sheetViews>
  <sheetFormatPr baseColWidth="10" defaultColWidth="12.6328125" defaultRowHeight="15" customHeight="1" x14ac:dyDescent="0.25"/>
  <cols>
    <col min="1" max="1" width="7" customWidth="1"/>
    <col min="2" max="2" width="13.08984375" customWidth="1"/>
    <col min="3" max="3" width="47.08984375" customWidth="1"/>
    <col min="4" max="4" width="15.36328125" customWidth="1"/>
    <col min="5" max="5" width="13.90625" customWidth="1"/>
    <col min="6" max="6" width="14.7265625" customWidth="1"/>
    <col min="7" max="7" width="14.81640625" customWidth="1"/>
    <col min="8" max="8" width="19.26953125" customWidth="1"/>
    <col min="9" max="9" width="12" customWidth="1"/>
    <col min="10" max="10" width="16.90625" customWidth="1"/>
    <col min="11" max="11" width="10.7265625" customWidth="1"/>
    <col min="12" max="12" width="11.08984375" customWidth="1"/>
    <col min="13" max="13" width="11.90625" customWidth="1"/>
    <col min="14" max="26" width="10.7265625" customWidth="1"/>
  </cols>
  <sheetData>
    <row r="1" spans="1:26" s="328" customFormat="1" ht="15" customHeight="1" x14ac:dyDescent="0.25">
      <c r="A1" s="362"/>
      <c r="B1" s="363"/>
      <c r="C1" s="366" t="s">
        <v>314</v>
      </c>
      <c r="D1" s="367"/>
      <c r="E1" s="368"/>
      <c r="F1" s="336" t="s">
        <v>322</v>
      </c>
      <c r="G1" s="336"/>
    </row>
    <row r="2" spans="1:26" s="328" customFormat="1" ht="15" customHeight="1" x14ac:dyDescent="0.25">
      <c r="A2" s="362"/>
      <c r="B2" s="363"/>
      <c r="C2" s="369"/>
      <c r="D2" s="370"/>
      <c r="E2" s="371"/>
      <c r="F2" s="333" t="s">
        <v>319</v>
      </c>
      <c r="G2" s="333" t="s">
        <v>327</v>
      </c>
    </row>
    <row r="3" spans="1:26" s="328" customFormat="1" ht="15" customHeight="1" x14ac:dyDescent="0.25">
      <c r="A3" s="362"/>
      <c r="B3" s="363"/>
      <c r="C3" s="372" t="s">
        <v>315</v>
      </c>
      <c r="D3" s="373"/>
      <c r="E3" s="374"/>
      <c r="F3" s="337" t="s">
        <v>320</v>
      </c>
      <c r="G3" s="337"/>
    </row>
    <row r="4" spans="1:26" s="328" customFormat="1" ht="15" customHeight="1" x14ac:dyDescent="0.25">
      <c r="A4" s="364"/>
      <c r="B4" s="365"/>
      <c r="C4" s="375" t="s">
        <v>316</v>
      </c>
      <c r="D4" s="376"/>
      <c r="E4" s="377"/>
      <c r="F4" s="337" t="s">
        <v>321</v>
      </c>
      <c r="G4" s="338"/>
    </row>
    <row r="5" spans="1:26" ht="12.75" customHeight="1" x14ac:dyDescent="0.25">
      <c r="A5" s="1"/>
      <c r="B5" s="1"/>
      <c r="C5" s="1"/>
      <c r="D5" s="1"/>
      <c r="E5" s="1"/>
      <c r="F5" s="1"/>
      <c r="G5" s="1"/>
      <c r="H5" s="407" t="s">
        <v>232</v>
      </c>
      <c r="I5" s="340"/>
      <c r="J5" s="340"/>
      <c r="K5" s="1"/>
      <c r="L5" s="1"/>
      <c r="M5" s="1"/>
      <c r="N5" s="1"/>
      <c r="O5" s="1"/>
      <c r="P5" s="1"/>
      <c r="Q5" s="1"/>
      <c r="R5" s="1"/>
      <c r="S5" s="1"/>
      <c r="T5" s="1"/>
      <c r="U5" s="1"/>
      <c r="V5" s="1"/>
      <c r="W5" s="1"/>
      <c r="X5" s="1"/>
      <c r="Y5" s="1"/>
      <c r="Z5" s="1"/>
    </row>
    <row r="6" spans="1:26" ht="12.75" customHeight="1" x14ac:dyDescent="0.25">
      <c r="A6" s="1"/>
      <c r="B6" s="1"/>
      <c r="C6" s="39"/>
      <c r="D6" s="1"/>
      <c r="E6" s="1"/>
      <c r="F6" s="1"/>
      <c r="G6" s="1"/>
      <c r="H6" s="247">
        <f>'2. CUOTAS'!D11</f>
        <v>0</v>
      </c>
      <c r="I6" s="69"/>
      <c r="J6" s="69"/>
      <c r="K6" s="1"/>
      <c r="L6" s="1"/>
      <c r="M6" s="1"/>
      <c r="N6" s="1"/>
      <c r="O6" s="1"/>
      <c r="P6" s="1"/>
      <c r="Q6" s="1"/>
      <c r="R6" s="1"/>
      <c r="S6" s="1"/>
      <c r="T6" s="1"/>
      <c r="U6" s="1"/>
      <c r="V6" s="1"/>
      <c r="W6" s="1"/>
      <c r="X6" s="1"/>
      <c r="Y6" s="1"/>
      <c r="Z6" s="1"/>
    </row>
    <row r="7" spans="1:26" ht="12.75" customHeight="1" x14ac:dyDescent="0.25">
      <c r="A7" s="408" t="s">
        <v>233</v>
      </c>
      <c r="B7" s="409"/>
      <c r="C7" s="409"/>
      <c r="D7" s="409"/>
      <c r="E7" s="409"/>
      <c r="F7" s="348"/>
      <c r="G7" s="1"/>
      <c r="H7" s="69" t="s">
        <v>234</v>
      </c>
      <c r="I7" s="69" t="s">
        <v>235</v>
      </c>
      <c r="J7" s="69" t="s">
        <v>236</v>
      </c>
      <c r="K7" s="1"/>
      <c r="L7" s="1"/>
      <c r="M7" s="1"/>
      <c r="N7" s="1"/>
      <c r="O7" s="1"/>
      <c r="P7" s="1"/>
      <c r="Q7" s="1"/>
      <c r="R7" s="1"/>
      <c r="S7" s="1"/>
      <c r="T7" s="1"/>
      <c r="U7" s="1"/>
      <c r="V7" s="1"/>
      <c r="W7" s="1"/>
      <c r="X7" s="1"/>
      <c r="Y7" s="1"/>
      <c r="Z7" s="1"/>
    </row>
    <row r="8" spans="1:26" ht="14.25" customHeight="1" x14ac:dyDescent="0.25">
      <c r="A8" s="410"/>
      <c r="B8" s="411"/>
      <c r="C8" s="411"/>
      <c r="D8" s="411"/>
      <c r="E8" s="411"/>
      <c r="F8" s="412"/>
      <c r="G8" s="1"/>
      <c r="H8" s="248">
        <f>'2. CUOTAS'!E11</f>
        <v>0</v>
      </c>
      <c r="I8" s="248">
        <f>'2. CUOTAS'!F11</f>
        <v>0</v>
      </c>
      <c r="J8" s="248">
        <f>'2. CUOTAS'!G11</f>
        <v>0</v>
      </c>
      <c r="K8" s="1"/>
      <c r="L8" s="1"/>
      <c r="M8" s="1"/>
      <c r="N8" s="1"/>
      <c r="O8" s="1"/>
      <c r="P8" s="1"/>
      <c r="Q8" s="1"/>
      <c r="R8" s="1"/>
      <c r="S8" s="1"/>
      <c r="T8" s="1"/>
      <c r="U8" s="1"/>
      <c r="V8" s="1"/>
      <c r="W8" s="1"/>
      <c r="X8" s="1"/>
      <c r="Y8" s="1"/>
      <c r="Z8" s="1"/>
    </row>
    <row r="9" spans="1:26" ht="26.25" customHeight="1" x14ac:dyDescent="0.25">
      <c r="A9" s="16"/>
      <c r="B9" s="249" t="s">
        <v>237</v>
      </c>
      <c r="C9" s="250" t="s">
        <v>238</v>
      </c>
      <c r="D9" s="212" t="s">
        <v>239</v>
      </c>
      <c r="E9" s="212" t="s">
        <v>240</v>
      </c>
      <c r="F9" s="251" t="s">
        <v>241</v>
      </c>
      <c r="G9" s="1"/>
      <c r="H9" s="252">
        <v>0.33329999999999999</v>
      </c>
      <c r="I9" s="252">
        <v>0.33329999999999999</v>
      </c>
      <c r="J9" s="252">
        <v>0.33329999999999999</v>
      </c>
      <c r="K9" s="1"/>
      <c r="L9" s="1"/>
      <c r="M9" s="1"/>
      <c r="N9" s="1"/>
      <c r="O9" s="1"/>
      <c r="P9" s="1"/>
      <c r="Q9" s="1"/>
      <c r="R9" s="1"/>
      <c r="S9" s="1"/>
      <c r="T9" s="1"/>
      <c r="U9" s="1"/>
      <c r="V9" s="1"/>
      <c r="W9" s="1"/>
      <c r="X9" s="1"/>
      <c r="Y9" s="1"/>
      <c r="Z9" s="1"/>
    </row>
    <row r="10" spans="1:26" ht="12.75" customHeight="1" x14ac:dyDescent="0.25">
      <c r="A10" s="253">
        <v>1</v>
      </c>
      <c r="B10" s="254">
        <v>5105</v>
      </c>
      <c r="C10" s="255" t="s">
        <v>27</v>
      </c>
      <c r="D10" s="256"/>
      <c r="E10" s="257"/>
      <c r="F10" s="258">
        <f>'9. Calculo contrato lab'!S15</f>
        <v>0</v>
      </c>
      <c r="G10" s="1"/>
      <c r="H10" s="259">
        <f t="shared" ref="H10:H51" si="0">F10*$H$9</f>
        <v>0</v>
      </c>
      <c r="I10" s="259">
        <f t="shared" ref="I10:I51" si="1">F10*$I$9</f>
        <v>0</v>
      </c>
      <c r="J10" s="259">
        <f t="shared" ref="J10:J51" si="2">F10*$J$9</f>
        <v>0</v>
      </c>
      <c r="K10" s="1"/>
      <c r="L10" s="1"/>
      <c r="M10" s="1"/>
      <c r="N10" s="1"/>
      <c r="O10" s="1"/>
      <c r="P10" s="1"/>
      <c r="Q10" s="1"/>
      <c r="R10" s="1"/>
      <c r="S10" s="1"/>
      <c r="T10" s="1"/>
      <c r="U10" s="1"/>
      <c r="V10" s="1"/>
      <c r="W10" s="1"/>
      <c r="X10" s="1"/>
      <c r="Y10" s="1"/>
      <c r="Z10" s="1"/>
    </row>
    <row r="11" spans="1:26" ht="12.75" customHeight="1" x14ac:dyDescent="0.25">
      <c r="A11" s="260">
        <v>2</v>
      </c>
      <c r="B11" s="254">
        <v>511090</v>
      </c>
      <c r="C11" s="255" t="s">
        <v>242</v>
      </c>
      <c r="D11" s="261"/>
      <c r="E11" s="261"/>
      <c r="F11" s="258">
        <f t="shared" ref="F11:F13" si="3">+E11</f>
        <v>0</v>
      </c>
      <c r="G11" s="1"/>
      <c r="H11" s="259">
        <f t="shared" si="0"/>
        <v>0</v>
      </c>
      <c r="I11" s="259">
        <f t="shared" si="1"/>
        <v>0</v>
      </c>
      <c r="J11" s="259">
        <f t="shared" si="2"/>
        <v>0</v>
      </c>
      <c r="K11" s="1"/>
      <c r="L11" s="1"/>
      <c r="M11" s="1"/>
      <c r="N11" s="1"/>
      <c r="O11" s="1"/>
      <c r="P11" s="1"/>
      <c r="Q11" s="1"/>
      <c r="R11" s="1"/>
      <c r="S11" s="1"/>
      <c r="T11" s="1"/>
      <c r="U11" s="1"/>
      <c r="V11" s="1"/>
      <c r="W11" s="1"/>
      <c r="X11" s="1"/>
      <c r="Y11" s="1"/>
      <c r="Z11" s="1"/>
    </row>
    <row r="12" spans="1:26" ht="12.75" customHeight="1" x14ac:dyDescent="0.25">
      <c r="A12" s="253">
        <v>3</v>
      </c>
      <c r="B12" s="254">
        <v>511595</v>
      </c>
      <c r="C12" s="262" t="s">
        <v>121</v>
      </c>
      <c r="D12" s="261"/>
      <c r="E12" s="261"/>
      <c r="F12" s="258">
        <f t="shared" si="3"/>
        <v>0</v>
      </c>
      <c r="G12" s="1"/>
      <c r="H12" s="259">
        <f t="shared" si="0"/>
        <v>0</v>
      </c>
      <c r="I12" s="259">
        <f t="shared" si="1"/>
        <v>0</v>
      </c>
      <c r="J12" s="259">
        <f t="shared" si="2"/>
        <v>0</v>
      </c>
      <c r="K12" s="1"/>
      <c r="L12" s="1"/>
      <c r="M12" s="1"/>
      <c r="N12" s="1"/>
      <c r="O12" s="1"/>
      <c r="P12" s="1"/>
      <c r="Q12" s="1"/>
      <c r="R12" s="1"/>
      <c r="S12" s="1"/>
      <c r="T12" s="1"/>
      <c r="U12" s="1"/>
      <c r="V12" s="1"/>
      <c r="W12" s="1"/>
      <c r="X12" s="1"/>
      <c r="Y12" s="1"/>
      <c r="Z12" s="1"/>
    </row>
    <row r="13" spans="1:26" ht="12.75" customHeight="1" x14ac:dyDescent="0.25">
      <c r="A13" s="260">
        <v>4</v>
      </c>
      <c r="B13" s="263">
        <v>513540</v>
      </c>
      <c r="C13" s="262" t="s">
        <v>243</v>
      </c>
      <c r="D13" s="261"/>
      <c r="E13" s="261"/>
      <c r="F13" s="258">
        <f t="shared" si="3"/>
        <v>0</v>
      </c>
      <c r="G13" s="1"/>
      <c r="H13" s="259">
        <f t="shared" si="0"/>
        <v>0</v>
      </c>
      <c r="I13" s="259">
        <f t="shared" si="1"/>
        <v>0</v>
      </c>
      <c r="J13" s="259">
        <f t="shared" si="2"/>
        <v>0</v>
      </c>
      <c r="K13" s="1"/>
      <c r="L13" s="1"/>
      <c r="M13" s="1"/>
      <c r="N13" s="1"/>
      <c r="O13" s="1"/>
      <c r="P13" s="1"/>
      <c r="Q13" s="1"/>
      <c r="R13" s="1"/>
      <c r="S13" s="1"/>
      <c r="T13" s="1"/>
      <c r="U13" s="1"/>
      <c r="V13" s="1"/>
      <c r="W13" s="1"/>
      <c r="X13" s="1"/>
      <c r="Y13" s="1"/>
      <c r="Z13" s="1"/>
    </row>
    <row r="14" spans="1:26" ht="12.75" customHeight="1" x14ac:dyDescent="0.25">
      <c r="A14" s="253">
        <v>5</v>
      </c>
      <c r="B14" s="264">
        <v>514525</v>
      </c>
      <c r="C14" s="413" t="s">
        <v>244</v>
      </c>
      <c r="D14" s="356"/>
      <c r="E14" s="357"/>
      <c r="F14" s="414">
        <f>SUM(E15:E17)</f>
        <v>0</v>
      </c>
      <c r="G14" s="1"/>
      <c r="H14" s="259">
        <f t="shared" si="0"/>
        <v>0</v>
      </c>
      <c r="I14" s="259">
        <f t="shared" si="1"/>
        <v>0</v>
      </c>
      <c r="J14" s="259">
        <f t="shared" si="2"/>
        <v>0</v>
      </c>
      <c r="K14" s="1"/>
      <c r="L14" s="1"/>
      <c r="M14" s="1"/>
      <c r="N14" s="1"/>
      <c r="O14" s="1"/>
      <c r="P14" s="1"/>
      <c r="Q14" s="1"/>
      <c r="R14" s="1"/>
      <c r="S14" s="1"/>
      <c r="T14" s="1"/>
      <c r="U14" s="1"/>
      <c r="V14" s="1"/>
      <c r="W14" s="1"/>
      <c r="X14" s="1"/>
      <c r="Y14" s="1"/>
      <c r="Z14" s="1"/>
    </row>
    <row r="15" spans="1:26" ht="12.75" customHeight="1" x14ac:dyDescent="0.25">
      <c r="A15" s="265" t="s">
        <v>245</v>
      </c>
      <c r="B15" s="266">
        <v>514525</v>
      </c>
      <c r="C15" s="25" t="s">
        <v>246</v>
      </c>
      <c r="D15" s="261"/>
      <c r="E15" s="267"/>
      <c r="F15" s="415"/>
      <c r="G15" s="1"/>
      <c r="H15" s="259">
        <f t="shared" si="0"/>
        <v>0</v>
      </c>
      <c r="I15" s="259">
        <f t="shared" si="1"/>
        <v>0</v>
      </c>
      <c r="J15" s="259">
        <f t="shared" si="2"/>
        <v>0</v>
      </c>
      <c r="K15" s="1"/>
      <c r="L15" s="1"/>
      <c r="M15" s="1"/>
      <c r="N15" s="1"/>
      <c r="O15" s="1"/>
      <c r="P15" s="1"/>
      <c r="Q15" s="1"/>
      <c r="R15" s="1"/>
      <c r="S15" s="1"/>
      <c r="T15" s="1"/>
      <c r="U15" s="1"/>
      <c r="V15" s="1"/>
      <c r="W15" s="1"/>
      <c r="X15" s="1"/>
      <c r="Y15" s="1"/>
      <c r="Z15" s="1"/>
    </row>
    <row r="16" spans="1:26" ht="12.75" customHeight="1" x14ac:dyDescent="0.25">
      <c r="A16" s="265" t="s">
        <v>247</v>
      </c>
      <c r="B16" s="266">
        <v>515005</v>
      </c>
      <c r="C16" s="25" t="s">
        <v>248</v>
      </c>
      <c r="D16" s="261"/>
      <c r="E16" s="267"/>
      <c r="F16" s="415"/>
      <c r="G16" s="1"/>
      <c r="H16" s="259">
        <f t="shared" si="0"/>
        <v>0</v>
      </c>
      <c r="I16" s="259">
        <f t="shared" si="1"/>
        <v>0</v>
      </c>
      <c r="J16" s="259">
        <f t="shared" si="2"/>
        <v>0</v>
      </c>
      <c r="K16" s="1"/>
      <c r="L16" s="1"/>
      <c r="M16" s="1"/>
      <c r="N16" s="1"/>
      <c r="O16" s="1"/>
      <c r="P16" s="1"/>
      <c r="Q16" s="1"/>
      <c r="R16" s="1"/>
      <c r="S16" s="1"/>
      <c r="T16" s="1"/>
      <c r="U16" s="1"/>
      <c r="V16" s="1"/>
      <c r="W16" s="1"/>
      <c r="X16" s="1"/>
      <c r="Y16" s="1"/>
      <c r="Z16" s="1"/>
    </row>
    <row r="17" spans="1:26" ht="12.75" customHeight="1" x14ac:dyDescent="0.25">
      <c r="A17" s="265" t="s">
        <v>249</v>
      </c>
      <c r="B17" s="266">
        <v>1528</v>
      </c>
      <c r="C17" s="25" t="s">
        <v>250</v>
      </c>
      <c r="D17" s="261"/>
      <c r="E17" s="267"/>
      <c r="F17" s="416"/>
      <c r="G17" s="1"/>
      <c r="H17" s="259">
        <f t="shared" si="0"/>
        <v>0</v>
      </c>
      <c r="I17" s="259">
        <f t="shared" si="1"/>
        <v>0</v>
      </c>
      <c r="J17" s="259">
        <f t="shared" si="2"/>
        <v>0</v>
      </c>
      <c r="K17" s="1"/>
      <c r="L17" s="1"/>
      <c r="M17" s="1"/>
      <c r="N17" s="1"/>
      <c r="O17" s="1"/>
      <c r="P17" s="1"/>
      <c r="Q17" s="1"/>
      <c r="R17" s="1"/>
      <c r="S17" s="1"/>
      <c r="T17" s="1"/>
      <c r="U17" s="1"/>
      <c r="V17" s="1"/>
      <c r="W17" s="1"/>
      <c r="X17" s="1"/>
      <c r="Y17" s="1"/>
      <c r="Z17" s="1"/>
    </row>
    <row r="18" spans="1:26" ht="12.75" customHeight="1" x14ac:dyDescent="0.25">
      <c r="A18" s="260">
        <v>6</v>
      </c>
      <c r="B18" s="263">
        <v>519530</v>
      </c>
      <c r="C18" s="268" t="s">
        <v>251</v>
      </c>
      <c r="D18" s="261"/>
      <c r="E18" s="267"/>
      <c r="F18" s="269">
        <f>+E18</f>
        <v>0</v>
      </c>
      <c r="G18" s="1"/>
      <c r="H18" s="259">
        <f t="shared" si="0"/>
        <v>0</v>
      </c>
      <c r="I18" s="259">
        <f t="shared" si="1"/>
        <v>0</v>
      </c>
      <c r="J18" s="259">
        <f t="shared" si="2"/>
        <v>0</v>
      </c>
      <c r="K18" s="1"/>
      <c r="L18" s="1"/>
      <c r="M18" s="1"/>
      <c r="N18" s="1"/>
      <c r="O18" s="1"/>
      <c r="P18" s="1"/>
      <c r="Q18" s="1"/>
      <c r="R18" s="1"/>
      <c r="S18" s="1"/>
      <c r="T18" s="1"/>
      <c r="U18" s="1"/>
      <c r="V18" s="1"/>
      <c r="W18" s="1"/>
      <c r="X18" s="1"/>
      <c r="Y18" s="1"/>
      <c r="Z18" s="1"/>
    </row>
    <row r="19" spans="1:26" ht="12.75" customHeight="1" x14ac:dyDescent="0.25">
      <c r="A19" s="253">
        <v>7</v>
      </c>
      <c r="B19" s="264">
        <v>519592</v>
      </c>
      <c r="C19" s="417" t="s">
        <v>252</v>
      </c>
      <c r="D19" s="356"/>
      <c r="E19" s="357"/>
      <c r="F19" s="414">
        <f>+SUM(E20:E26)</f>
        <v>0</v>
      </c>
      <c r="G19" s="1"/>
      <c r="H19" s="259">
        <f t="shared" si="0"/>
        <v>0</v>
      </c>
      <c r="I19" s="259">
        <f t="shared" si="1"/>
        <v>0</v>
      </c>
      <c r="J19" s="259">
        <f t="shared" si="2"/>
        <v>0</v>
      </c>
      <c r="K19" s="1"/>
      <c r="L19" s="1"/>
      <c r="M19" s="1"/>
      <c r="N19" s="1"/>
      <c r="O19" s="1"/>
      <c r="P19" s="1"/>
      <c r="Q19" s="1"/>
      <c r="R19" s="1"/>
      <c r="S19" s="1"/>
      <c r="T19" s="1"/>
      <c r="U19" s="1"/>
      <c r="V19" s="1"/>
      <c r="W19" s="1"/>
      <c r="X19" s="1"/>
      <c r="Y19" s="1"/>
      <c r="Z19" s="1"/>
    </row>
    <row r="20" spans="1:26" ht="12.75" customHeight="1" x14ac:dyDescent="0.25">
      <c r="A20" s="270">
        <v>45664</v>
      </c>
      <c r="B20" s="266"/>
      <c r="C20" s="271" t="s">
        <v>253</v>
      </c>
      <c r="D20" s="261"/>
      <c r="E20" s="267"/>
      <c r="F20" s="415"/>
      <c r="G20" s="1"/>
      <c r="H20" s="259">
        <f t="shared" si="0"/>
        <v>0</v>
      </c>
      <c r="I20" s="259">
        <f t="shared" si="1"/>
        <v>0</v>
      </c>
      <c r="J20" s="259">
        <f t="shared" si="2"/>
        <v>0</v>
      </c>
      <c r="K20" s="1"/>
      <c r="L20" s="1"/>
      <c r="M20" s="1"/>
      <c r="N20" s="1"/>
      <c r="O20" s="1"/>
      <c r="P20" s="1"/>
      <c r="Q20" s="1"/>
      <c r="R20" s="1"/>
      <c r="S20" s="1"/>
      <c r="T20" s="1"/>
      <c r="U20" s="1"/>
      <c r="V20" s="1"/>
      <c r="W20" s="1"/>
      <c r="X20" s="1"/>
      <c r="Y20" s="1"/>
      <c r="Z20" s="1"/>
    </row>
    <row r="21" spans="1:26" ht="12.75" customHeight="1" x14ac:dyDescent="0.25">
      <c r="A21" s="270">
        <v>45695</v>
      </c>
      <c r="B21" s="266"/>
      <c r="C21" s="271" t="s">
        <v>254</v>
      </c>
      <c r="D21" s="261"/>
      <c r="E21" s="267"/>
      <c r="F21" s="415"/>
      <c r="G21" s="1"/>
      <c r="H21" s="259">
        <f t="shared" si="0"/>
        <v>0</v>
      </c>
      <c r="I21" s="259">
        <f t="shared" si="1"/>
        <v>0</v>
      </c>
      <c r="J21" s="259">
        <f t="shared" si="2"/>
        <v>0</v>
      </c>
      <c r="K21" s="1"/>
      <c r="L21" s="1"/>
      <c r="M21" s="1"/>
      <c r="N21" s="1"/>
      <c r="O21" s="1"/>
      <c r="P21" s="1"/>
      <c r="Q21" s="1"/>
      <c r="R21" s="1"/>
      <c r="S21" s="1"/>
      <c r="T21" s="1"/>
      <c r="U21" s="1"/>
      <c r="V21" s="1"/>
      <c r="W21" s="1"/>
      <c r="X21" s="1"/>
      <c r="Y21" s="1"/>
      <c r="Z21" s="1"/>
    </row>
    <row r="22" spans="1:26" ht="12.75" customHeight="1" x14ac:dyDescent="0.25">
      <c r="A22" s="270">
        <v>45723</v>
      </c>
      <c r="B22" s="266"/>
      <c r="C22" s="271" t="s">
        <v>255</v>
      </c>
      <c r="D22" s="261"/>
      <c r="E22" s="267"/>
      <c r="F22" s="415"/>
      <c r="G22" s="1"/>
      <c r="H22" s="259">
        <f t="shared" si="0"/>
        <v>0</v>
      </c>
      <c r="I22" s="259">
        <f t="shared" si="1"/>
        <v>0</v>
      </c>
      <c r="J22" s="259">
        <f t="shared" si="2"/>
        <v>0</v>
      </c>
      <c r="K22" s="1"/>
      <c r="L22" s="1"/>
      <c r="M22" s="1"/>
      <c r="N22" s="1"/>
      <c r="O22" s="1"/>
      <c r="P22" s="1"/>
      <c r="Q22" s="1"/>
      <c r="R22" s="1"/>
      <c r="S22" s="1"/>
      <c r="T22" s="1"/>
      <c r="U22" s="1"/>
      <c r="V22" s="1"/>
      <c r="W22" s="1"/>
      <c r="X22" s="1"/>
      <c r="Y22" s="1"/>
      <c r="Z22" s="1"/>
    </row>
    <row r="23" spans="1:26" ht="12.75" customHeight="1" x14ac:dyDescent="0.25">
      <c r="A23" s="270">
        <v>45754</v>
      </c>
      <c r="B23" s="266"/>
      <c r="C23" s="271" t="s">
        <v>255</v>
      </c>
      <c r="D23" s="261"/>
      <c r="E23" s="267"/>
      <c r="F23" s="415"/>
      <c r="G23" s="1"/>
      <c r="H23" s="259">
        <f t="shared" si="0"/>
        <v>0</v>
      </c>
      <c r="I23" s="259">
        <f t="shared" si="1"/>
        <v>0</v>
      </c>
      <c r="J23" s="259">
        <f t="shared" si="2"/>
        <v>0</v>
      </c>
      <c r="K23" s="1"/>
      <c r="L23" s="1"/>
      <c r="M23" s="1"/>
      <c r="N23" s="1"/>
      <c r="O23" s="1"/>
      <c r="P23" s="1"/>
      <c r="Q23" s="1"/>
      <c r="R23" s="1"/>
      <c r="S23" s="1"/>
      <c r="T23" s="1"/>
      <c r="U23" s="1"/>
      <c r="V23" s="1"/>
      <c r="W23" s="1"/>
      <c r="X23" s="1"/>
      <c r="Y23" s="1"/>
      <c r="Z23" s="1"/>
    </row>
    <row r="24" spans="1:26" ht="12.75" customHeight="1" x14ac:dyDescent="0.25">
      <c r="A24" s="270">
        <v>45784</v>
      </c>
      <c r="B24" s="266"/>
      <c r="C24" s="271" t="s">
        <v>255</v>
      </c>
      <c r="D24" s="261"/>
      <c r="E24" s="267"/>
      <c r="F24" s="415"/>
      <c r="G24" s="1"/>
      <c r="H24" s="259">
        <f t="shared" si="0"/>
        <v>0</v>
      </c>
      <c r="I24" s="259">
        <f t="shared" si="1"/>
        <v>0</v>
      </c>
      <c r="J24" s="259">
        <f t="shared" si="2"/>
        <v>0</v>
      </c>
      <c r="K24" s="1"/>
      <c r="L24" s="1"/>
      <c r="M24" s="1"/>
      <c r="N24" s="1"/>
      <c r="O24" s="1"/>
      <c r="P24" s="1"/>
      <c r="Q24" s="1"/>
      <c r="R24" s="1"/>
      <c r="S24" s="1"/>
      <c r="T24" s="1"/>
      <c r="U24" s="1"/>
      <c r="V24" s="1"/>
      <c r="W24" s="1"/>
      <c r="X24" s="1"/>
      <c r="Y24" s="1"/>
      <c r="Z24" s="1"/>
    </row>
    <row r="25" spans="1:26" ht="12.75" customHeight="1" x14ac:dyDescent="0.25">
      <c r="A25" s="270">
        <v>45815</v>
      </c>
      <c r="B25" s="266"/>
      <c r="C25" s="271" t="s">
        <v>255</v>
      </c>
      <c r="D25" s="261"/>
      <c r="E25" s="267"/>
      <c r="F25" s="415"/>
      <c r="G25" s="1"/>
      <c r="H25" s="259">
        <f t="shared" si="0"/>
        <v>0</v>
      </c>
      <c r="I25" s="259">
        <f t="shared" si="1"/>
        <v>0</v>
      </c>
      <c r="J25" s="259">
        <f t="shared" si="2"/>
        <v>0</v>
      </c>
      <c r="K25" s="1"/>
      <c r="L25" s="1"/>
      <c r="M25" s="1"/>
      <c r="N25" s="1"/>
      <c r="O25" s="1"/>
      <c r="P25" s="1"/>
      <c r="Q25" s="1"/>
      <c r="R25" s="1"/>
      <c r="S25" s="1"/>
      <c r="T25" s="1"/>
      <c r="U25" s="1"/>
      <c r="V25" s="1"/>
      <c r="W25" s="1"/>
      <c r="X25" s="1"/>
      <c r="Y25" s="1"/>
      <c r="Z25" s="1"/>
    </row>
    <row r="26" spans="1:26" ht="12.75" customHeight="1" x14ac:dyDescent="0.25">
      <c r="A26" s="270">
        <v>45845</v>
      </c>
      <c r="B26" s="266"/>
      <c r="C26" s="271" t="s">
        <v>255</v>
      </c>
      <c r="D26" s="261"/>
      <c r="E26" s="267"/>
      <c r="F26" s="416"/>
      <c r="G26" s="1"/>
      <c r="H26" s="259">
        <f t="shared" si="0"/>
        <v>0</v>
      </c>
      <c r="I26" s="259">
        <f t="shared" si="1"/>
        <v>0</v>
      </c>
      <c r="J26" s="259">
        <f t="shared" si="2"/>
        <v>0</v>
      </c>
      <c r="K26" s="1"/>
      <c r="L26" s="1"/>
      <c r="M26" s="1"/>
      <c r="N26" s="1"/>
      <c r="O26" s="1"/>
      <c r="P26" s="1"/>
      <c r="Q26" s="1"/>
      <c r="R26" s="1"/>
      <c r="S26" s="1"/>
      <c r="T26" s="1"/>
      <c r="U26" s="1"/>
      <c r="V26" s="1"/>
      <c r="W26" s="1"/>
      <c r="X26" s="1"/>
      <c r="Y26" s="1"/>
      <c r="Z26" s="1"/>
    </row>
    <row r="27" spans="1:26" ht="12.75" customHeight="1" x14ac:dyDescent="0.25">
      <c r="A27" s="260">
        <v>8</v>
      </c>
      <c r="B27" s="263">
        <v>5305</v>
      </c>
      <c r="C27" s="268" t="s">
        <v>256</v>
      </c>
      <c r="D27" s="261"/>
      <c r="E27" s="267"/>
      <c r="F27" s="153">
        <f t="shared" ref="F27:F30" si="4">+E27</f>
        <v>0</v>
      </c>
      <c r="G27" s="1"/>
      <c r="H27" s="259">
        <f t="shared" si="0"/>
        <v>0</v>
      </c>
      <c r="I27" s="259">
        <f t="shared" si="1"/>
        <v>0</v>
      </c>
      <c r="J27" s="259">
        <f t="shared" si="2"/>
        <v>0</v>
      </c>
      <c r="K27" s="1"/>
      <c r="L27" s="1"/>
      <c r="M27" s="1"/>
      <c r="N27" s="1"/>
      <c r="O27" s="1"/>
      <c r="P27" s="1"/>
      <c r="Q27" s="1"/>
      <c r="R27" s="1"/>
      <c r="S27" s="1"/>
      <c r="T27" s="1"/>
      <c r="U27" s="1"/>
      <c r="V27" s="1"/>
      <c r="W27" s="1"/>
      <c r="X27" s="1"/>
      <c r="Y27" s="1"/>
      <c r="Z27" s="1"/>
    </row>
    <row r="28" spans="1:26" ht="12.75" customHeight="1" x14ac:dyDescent="0.25">
      <c r="A28" s="253">
        <v>9</v>
      </c>
      <c r="B28" s="254">
        <v>519545</v>
      </c>
      <c r="C28" s="268" t="s">
        <v>257</v>
      </c>
      <c r="D28" s="261"/>
      <c r="E28" s="267"/>
      <c r="F28" s="153">
        <f t="shared" si="4"/>
        <v>0</v>
      </c>
      <c r="G28" s="1"/>
      <c r="H28" s="259">
        <f t="shared" si="0"/>
        <v>0</v>
      </c>
      <c r="I28" s="259">
        <f t="shared" si="1"/>
        <v>0</v>
      </c>
      <c r="J28" s="259">
        <f t="shared" si="2"/>
        <v>0</v>
      </c>
      <c r="K28" s="1"/>
      <c r="L28" s="1"/>
      <c r="M28" s="1"/>
      <c r="N28" s="1"/>
      <c r="O28" s="1"/>
      <c r="P28" s="1"/>
      <c r="Q28" s="1"/>
      <c r="R28" s="1"/>
      <c r="S28" s="1"/>
      <c r="T28" s="1"/>
      <c r="U28" s="1"/>
      <c r="V28" s="1"/>
      <c r="W28" s="1"/>
      <c r="X28" s="1"/>
      <c r="Y28" s="1"/>
      <c r="Z28" s="1"/>
    </row>
    <row r="29" spans="1:26" ht="12.75" customHeight="1" x14ac:dyDescent="0.25">
      <c r="A29" s="253">
        <v>9</v>
      </c>
      <c r="B29" s="254">
        <v>513540</v>
      </c>
      <c r="C29" s="268" t="s">
        <v>258</v>
      </c>
      <c r="D29" s="261"/>
      <c r="E29" s="267"/>
      <c r="F29" s="153">
        <f t="shared" si="4"/>
        <v>0</v>
      </c>
      <c r="G29" s="1"/>
      <c r="H29" s="259">
        <f t="shared" si="0"/>
        <v>0</v>
      </c>
      <c r="I29" s="259">
        <f t="shared" si="1"/>
        <v>0</v>
      </c>
      <c r="J29" s="259">
        <f t="shared" si="2"/>
        <v>0</v>
      </c>
      <c r="K29" s="1"/>
      <c r="L29" s="1"/>
      <c r="M29" s="1"/>
      <c r="N29" s="1"/>
      <c r="O29" s="1"/>
      <c r="P29" s="1"/>
      <c r="Q29" s="1"/>
      <c r="R29" s="1"/>
      <c r="S29" s="1"/>
      <c r="T29" s="1"/>
      <c r="U29" s="1"/>
      <c r="V29" s="1"/>
      <c r="W29" s="1"/>
      <c r="X29" s="1"/>
      <c r="Y29" s="1"/>
      <c r="Z29" s="1"/>
    </row>
    <row r="30" spans="1:26" ht="24.75" customHeight="1" x14ac:dyDescent="0.25">
      <c r="A30" s="260">
        <v>10</v>
      </c>
      <c r="B30" s="263">
        <v>519525</v>
      </c>
      <c r="C30" s="249" t="s">
        <v>259</v>
      </c>
      <c r="D30" s="261"/>
      <c r="E30" s="267"/>
      <c r="F30" s="153">
        <f t="shared" si="4"/>
        <v>0</v>
      </c>
      <c r="G30" s="1"/>
      <c r="H30" s="259">
        <f t="shared" si="0"/>
        <v>0</v>
      </c>
      <c r="I30" s="259">
        <f t="shared" si="1"/>
        <v>0</v>
      </c>
      <c r="J30" s="259">
        <f t="shared" si="2"/>
        <v>0</v>
      </c>
      <c r="K30" s="1"/>
      <c r="L30" s="1"/>
      <c r="M30" s="1"/>
      <c r="N30" s="1"/>
      <c r="O30" s="1"/>
      <c r="P30" s="1"/>
      <c r="Q30" s="1"/>
      <c r="R30" s="1"/>
      <c r="S30" s="1"/>
      <c r="T30" s="1"/>
      <c r="U30" s="1"/>
      <c r="V30" s="1"/>
      <c r="W30" s="1"/>
      <c r="X30" s="1"/>
      <c r="Y30" s="1"/>
      <c r="Z30" s="1"/>
    </row>
    <row r="31" spans="1:26" ht="12.75" customHeight="1" x14ac:dyDescent="0.25">
      <c r="A31" s="253">
        <v>11</v>
      </c>
      <c r="B31" s="264"/>
      <c r="C31" s="417" t="s">
        <v>260</v>
      </c>
      <c r="D31" s="356"/>
      <c r="E31" s="357"/>
      <c r="F31" s="414">
        <f>SUM(E32:E41)</f>
        <v>0</v>
      </c>
      <c r="G31" s="1"/>
      <c r="H31" s="259">
        <f t="shared" si="0"/>
        <v>0</v>
      </c>
      <c r="I31" s="259">
        <f t="shared" si="1"/>
        <v>0</v>
      </c>
      <c r="J31" s="259">
        <f t="shared" si="2"/>
        <v>0</v>
      </c>
      <c r="K31" s="1"/>
      <c r="L31" s="1"/>
      <c r="M31" s="1"/>
      <c r="N31" s="1"/>
      <c r="O31" s="1"/>
      <c r="P31" s="1"/>
      <c r="Q31" s="1"/>
      <c r="R31" s="1"/>
      <c r="S31" s="1"/>
      <c r="T31" s="1"/>
      <c r="U31" s="1"/>
      <c r="V31" s="1"/>
      <c r="W31" s="1"/>
      <c r="X31" s="1"/>
      <c r="Y31" s="1"/>
      <c r="Z31" s="1"/>
    </row>
    <row r="32" spans="1:26" ht="12.75" customHeight="1" x14ac:dyDescent="0.25">
      <c r="A32" s="270">
        <v>45668</v>
      </c>
      <c r="B32" s="266">
        <v>515520</v>
      </c>
      <c r="C32" s="25" t="s">
        <v>261</v>
      </c>
      <c r="D32" s="261"/>
      <c r="E32" s="267"/>
      <c r="F32" s="415"/>
      <c r="G32" s="1"/>
      <c r="H32" s="259">
        <f t="shared" si="0"/>
        <v>0</v>
      </c>
      <c r="I32" s="259">
        <f t="shared" si="1"/>
        <v>0</v>
      </c>
      <c r="J32" s="259">
        <f t="shared" si="2"/>
        <v>0</v>
      </c>
      <c r="K32" s="1"/>
      <c r="L32" s="1"/>
      <c r="M32" s="1"/>
      <c r="N32" s="1"/>
      <c r="O32" s="1"/>
      <c r="P32" s="1"/>
      <c r="Q32" s="1"/>
      <c r="R32" s="1"/>
      <c r="S32" s="1"/>
      <c r="T32" s="1"/>
      <c r="U32" s="1"/>
      <c r="V32" s="1"/>
      <c r="W32" s="1"/>
      <c r="X32" s="1"/>
      <c r="Y32" s="1"/>
      <c r="Z32" s="1"/>
    </row>
    <row r="33" spans="1:26" ht="12.75" customHeight="1" x14ac:dyDescent="0.25">
      <c r="A33" s="270">
        <v>45699</v>
      </c>
      <c r="B33" s="266">
        <v>515505</v>
      </c>
      <c r="C33" s="25" t="s">
        <v>262</v>
      </c>
      <c r="D33" s="261"/>
      <c r="E33" s="267"/>
      <c r="F33" s="415"/>
      <c r="G33" s="1"/>
      <c r="H33" s="259">
        <f t="shared" si="0"/>
        <v>0</v>
      </c>
      <c r="I33" s="259">
        <f t="shared" si="1"/>
        <v>0</v>
      </c>
      <c r="J33" s="259">
        <f t="shared" si="2"/>
        <v>0</v>
      </c>
      <c r="K33" s="1"/>
      <c r="L33" s="1"/>
      <c r="M33" s="1"/>
      <c r="N33" s="1"/>
      <c r="O33" s="1"/>
      <c r="P33" s="1"/>
      <c r="Q33" s="1"/>
      <c r="R33" s="1"/>
      <c r="S33" s="1"/>
      <c r="T33" s="1"/>
      <c r="U33" s="1"/>
      <c r="V33" s="1"/>
      <c r="W33" s="1"/>
      <c r="X33" s="1"/>
      <c r="Y33" s="1"/>
      <c r="Z33" s="1"/>
    </row>
    <row r="34" spans="1:26" ht="12.75" customHeight="1" x14ac:dyDescent="0.25">
      <c r="A34" s="270">
        <v>45727</v>
      </c>
      <c r="B34" s="266">
        <v>515515</v>
      </c>
      <c r="C34" s="25" t="s">
        <v>263</v>
      </c>
      <c r="D34" s="261"/>
      <c r="E34" s="267"/>
      <c r="F34" s="415"/>
      <c r="G34" s="1"/>
      <c r="H34" s="259">
        <f t="shared" si="0"/>
        <v>0</v>
      </c>
      <c r="I34" s="259">
        <f t="shared" si="1"/>
        <v>0</v>
      </c>
      <c r="J34" s="259">
        <f t="shared" si="2"/>
        <v>0</v>
      </c>
      <c r="K34" s="1"/>
      <c r="L34" s="1"/>
      <c r="M34" s="1"/>
      <c r="N34" s="1"/>
      <c r="O34" s="1"/>
      <c r="P34" s="1"/>
      <c r="Q34" s="1"/>
      <c r="R34" s="1"/>
      <c r="S34" s="1"/>
      <c r="T34" s="1"/>
      <c r="U34" s="1"/>
      <c r="V34" s="1"/>
      <c r="W34" s="1"/>
      <c r="X34" s="1"/>
      <c r="Y34" s="1"/>
      <c r="Z34" s="1"/>
    </row>
    <row r="35" spans="1:26" ht="12.75" customHeight="1" x14ac:dyDescent="0.25">
      <c r="A35" s="270">
        <v>45758</v>
      </c>
      <c r="B35" s="266"/>
      <c r="C35" s="271" t="s">
        <v>255</v>
      </c>
      <c r="D35" s="261"/>
      <c r="E35" s="267"/>
      <c r="F35" s="415"/>
      <c r="G35" s="1"/>
      <c r="H35" s="259">
        <f t="shared" si="0"/>
        <v>0</v>
      </c>
      <c r="I35" s="259">
        <f t="shared" si="1"/>
        <v>0</v>
      </c>
      <c r="J35" s="259">
        <f t="shared" si="2"/>
        <v>0</v>
      </c>
      <c r="K35" s="1"/>
      <c r="L35" s="1"/>
      <c r="M35" s="1"/>
      <c r="N35" s="1"/>
      <c r="O35" s="1"/>
      <c r="P35" s="1"/>
      <c r="Q35" s="1"/>
      <c r="R35" s="1"/>
      <c r="S35" s="1"/>
      <c r="T35" s="1"/>
      <c r="U35" s="1"/>
      <c r="V35" s="1"/>
      <c r="W35" s="1"/>
      <c r="X35" s="1"/>
      <c r="Y35" s="1"/>
      <c r="Z35" s="1"/>
    </row>
    <row r="36" spans="1:26" ht="12.75" customHeight="1" x14ac:dyDescent="0.25">
      <c r="A36" s="270">
        <v>45788</v>
      </c>
      <c r="B36" s="266"/>
      <c r="C36" s="271" t="s">
        <v>255</v>
      </c>
      <c r="D36" s="261"/>
      <c r="E36" s="267"/>
      <c r="F36" s="415"/>
      <c r="G36" s="1"/>
      <c r="H36" s="259">
        <f t="shared" si="0"/>
        <v>0</v>
      </c>
      <c r="I36" s="259">
        <f t="shared" si="1"/>
        <v>0</v>
      </c>
      <c r="J36" s="259">
        <f t="shared" si="2"/>
        <v>0</v>
      </c>
      <c r="K36" s="1"/>
      <c r="L36" s="1"/>
      <c r="M36" s="1"/>
      <c r="N36" s="1"/>
      <c r="O36" s="1"/>
      <c r="P36" s="1"/>
      <c r="Q36" s="1"/>
      <c r="R36" s="1"/>
      <c r="S36" s="1"/>
      <c r="T36" s="1"/>
      <c r="U36" s="1"/>
      <c r="V36" s="1"/>
      <c r="W36" s="1"/>
      <c r="X36" s="1"/>
      <c r="Y36" s="1"/>
      <c r="Z36" s="1"/>
    </row>
    <row r="37" spans="1:26" ht="12.75" customHeight="1" x14ac:dyDescent="0.25">
      <c r="A37" s="270">
        <v>45819</v>
      </c>
      <c r="B37" s="266"/>
      <c r="C37" s="271" t="s">
        <v>255</v>
      </c>
      <c r="D37" s="261"/>
      <c r="E37" s="267"/>
      <c r="F37" s="415"/>
      <c r="G37" s="1"/>
      <c r="H37" s="259">
        <f t="shared" si="0"/>
        <v>0</v>
      </c>
      <c r="I37" s="259">
        <f t="shared" si="1"/>
        <v>0</v>
      </c>
      <c r="J37" s="259">
        <f t="shared" si="2"/>
        <v>0</v>
      </c>
      <c r="K37" s="1"/>
      <c r="L37" s="1"/>
      <c r="M37" s="1"/>
      <c r="N37" s="1"/>
      <c r="O37" s="1"/>
      <c r="P37" s="1"/>
      <c r="Q37" s="1"/>
      <c r="R37" s="1"/>
      <c r="S37" s="1"/>
      <c r="T37" s="1"/>
      <c r="U37" s="1"/>
      <c r="V37" s="1"/>
      <c r="W37" s="1"/>
      <c r="X37" s="1"/>
      <c r="Y37" s="1"/>
      <c r="Z37" s="1"/>
    </row>
    <row r="38" spans="1:26" ht="12.75" customHeight="1" x14ac:dyDescent="0.25">
      <c r="A38" s="270">
        <v>45849</v>
      </c>
      <c r="B38" s="266"/>
      <c r="C38" s="271" t="s">
        <v>255</v>
      </c>
      <c r="D38" s="261"/>
      <c r="E38" s="267"/>
      <c r="F38" s="415"/>
      <c r="G38" s="1"/>
      <c r="H38" s="259">
        <f t="shared" si="0"/>
        <v>0</v>
      </c>
      <c r="I38" s="259">
        <f t="shared" si="1"/>
        <v>0</v>
      </c>
      <c r="J38" s="259">
        <f t="shared" si="2"/>
        <v>0</v>
      </c>
      <c r="K38" s="1"/>
      <c r="L38" s="1"/>
      <c r="M38" s="1"/>
      <c r="N38" s="1"/>
      <c r="O38" s="1"/>
      <c r="P38" s="1"/>
      <c r="Q38" s="1"/>
      <c r="R38" s="1"/>
      <c r="S38" s="1"/>
      <c r="T38" s="1"/>
      <c r="U38" s="1"/>
      <c r="V38" s="1"/>
      <c r="W38" s="1"/>
      <c r="X38" s="1"/>
      <c r="Y38" s="1"/>
      <c r="Z38" s="1"/>
    </row>
    <row r="39" spans="1:26" ht="12.75" customHeight="1" x14ac:dyDescent="0.25">
      <c r="A39" s="270">
        <v>45880</v>
      </c>
      <c r="B39" s="266"/>
      <c r="C39" s="271" t="s">
        <v>255</v>
      </c>
      <c r="D39" s="261"/>
      <c r="E39" s="267"/>
      <c r="F39" s="415"/>
      <c r="G39" s="1"/>
      <c r="H39" s="259">
        <f t="shared" si="0"/>
        <v>0</v>
      </c>
      <c r="I39" s="259">
        <f t="shared" si="1"/>
        <v>0</v>
      </c>
      <c r="J39" s="259">
        <f t="shared" si="2"/>
        <v>0</v>
      </c>
      <c r="K39" s="1"/>
      <c r="L39" s="1"/>
      <c r="M39" s="1"/>
      <c r="N39" s="1"/>
      <c r="O39" s="1"/>
      <c r="P39" s="1"/>
      <c r="Q39" s="1"/>
      <c r="R39" s="1"/>
      <c r="S39" s="1"/>
      <c r="T39" s="1"/>
      <c r="U39" s="1"/>
      <c r="V39" s="1"/>
      <c r="W39" s="1"/>
      <c r="X39" s="1"/>
      <c r="Y39" s="1"/>
      <c r="Z39" s="1"/>
    </row>
    <row r="40" spans="1:26" ht="12.75" customHeight="1" x14ac:dyDescent="0.25">
      <c r="A40" s="270">
        <v>45911</v>
      </c>
      <c r="B40" s="266"/>
      <c r="C40" s="271" t="s">
        <v>255</v>
      </c>
      <c r="D40" s="261"/>
      <c r="E40" s="267"/>
      <c r="F40" s="415"/>
      <c r="G40" s="1"/>
      <c r="H40" s="259">
        <f t="shared" si="0"/>
        <v>0</v>
      </c>
      <c r="I40" s="259">
        <f t="shared" si="1"/>
        <v>0</v>
      </c>
      <c r="J40" s="259">
        <f t="shared" si="2"/>
        <v>0</v>
      </c>
      <c r="K40" s="1"/>
      <c r="L40" s="1"/>
      <c r="M40" s="1"/>
      <c r="N40" s="1"/>
      <c r="O40" s="1"/>
      <c r="P40" s="1"/>
      <c r="Q40" s="1"/>
      <c r="R40" s="1"/>
      <c r="S40" s="1"/>
      <c r="T40" s="1"/>
      <c r="U40" s="1"/>
      <c r="V40" s="1"/>
      <c r="W40" s="1"/>
      <c r="X40" s="1"/>
      <c r="Y40" s="1"/>
      <c r="Z40" s="1"/>
    </row>
    <row r="41" spans="1:26" ht="12.75" customHeight="1" x14ac:dyDescent="0.25">
      <c r="A41" s="270">
        <v>45941</v>
      </c>
      <c r="B41" s="266"/>
      <c r="C41" s="271" t="s">
        <v>255</v>
      </c>
      <c r="D41" s="261"/>
      <c r="E41" s="267"/>
      <c r="F41" s="416"/>
      <c r="G41" s="1"/>
      <c r="H41" s="259">
        <f t="shared" si="0"/>
        <v>0</v>
      </c>
      <c r="I41" s="259">
        <f t="shared" si="1"/>
        <v>0</v>
      </c>
      <c r="J41" s="259">
        <f t="shared" si="2"/>
        <v>0</v>
      </c>
      <c r="K41" s="1"/>
      <c r="L41" s="1"/>
      <c r="M41" s="1"/>
      <c r="N41" s="1"/>
      <c r="O41" s="1"/>
      <c r="P41" s="1"/>
      <c r="Q41" s="1"/>
      <c r="R41" s="1"/>
      <c r="S41" s="1"/>
      <c r="T41" s="1"/>
      <c r="U41" s="1"/>
      <c r="V41" s="1"/>
      <c r="W41" s="1"/>
      <c r="X41" s="1"/>
      <c r="Y41" s="1"/>
      <c r="Z41" s="1"/>
    </row>
    <row r="42" spans="1:26" ht="12.75" customHeight="1" x14ac:dyDescent="0.25">
      <c r="A42" s="219">
        <v>12</v>
      </c>
      <c r="B42" s="272"/>
      <c r="C42" s="417" t="s">
        <v>264</v>
      </c>
      <c r="D42" s="356"/>
      <c r="E42" s="357"/>
      <c r="F42" s="414">
        <f>SUM(E43:E51)</f>
        <v>0</v>
      </c>
      <c r="G42" s="1"/>
      <c r="H42" s="259">
        <f t="shared" si="0"/>
        <v>0</v>
      </c>
      <c r="I42" s="259">
        <f t="shared" si="1"/>
        <v>0</v>
      </c>
      <c r="J42" s="259">
        <f t="shared" si="2"/>
        <v>0</v>
      </c>
      <c r="K42" s="1"/>
      <c r="L42" s="1"/>
      <c r="M42" s="1"/>
      <c r="N42" s="1"/>
      <c r="O42" s="1"/>
      <c r="P42" s="1"/>
      <c r="Q42" s="1"/>
      <c r="R42" s="1"/>
      <c r="S42" s="1"/>
      <c r="T42" s="1"/>
      <c r="U42" s="1"/>
      <c r="V42" s="1"/>
      <c r="W42" s="1"/>
      <c r="X42" s="1"/>
      <c r="Y42" s="1"/>
      <c r="Z42" s="1"/>
    </row>
    <row r="43" spans="1:26" ht="12.75" customHeight="1" x14ac:dyDescent="0.25">
      <c r="A43" s="270">
        <v>45669</v>
      </c>
      <c r="B43" s="266">
        <v>512090</v>
      </c>
      <c r="C43" s="25" t="s">
        <v>265</v>
      </c>
      <c r="D43" s="261"/>
      <c r="E43" s="267"/>
      <c r="F43" s="415"/>
      <c r="G43" s="1"/>
      <c r="H43" s="259">
        <f t="shared" si="0"/>
        <v>0</v>
      </c>
      <c r="I43" s="259">
        <f t="shared" si="1"/>
        <v>0</v>
      </c>
      <c r="J43" s="259">
        <f t="shared" si="2"/>
        <v>0</v>
      </c>
      <c r="K43" s="1"/>
      <c r="L43" s="1"/>
      <c r="M43" s="1"/>
      <c r="N43" s="1"/>
      <c r="O43" s="1"/>
      <c r="P43" s="1"/>
      <c r="Q43" s="1"/>
      <c r="R43" s="1"/>
      <c r="S43" s="1"/>
      <c r="T43" s="1"/>
      <c r="U43" s="1"/>
      <c r="V43" s="1"/>
      <c r="W43" s="1"/>
      <c r="X43" s="1"/>
      <c r="Y43" s="1"/>
      <c r="Z43" s="1"/>
    </row>
    <row r="44" spans="1:26" ht="12.75" customHeight="1" x14ac:dyDescent="0.25">
      <c r="A44" s="273">
        <v>45700</v>
      </c>
      <c r="B44" s="274"/>
      <c r="C44" s="25" t="s">
        <v>266</v>
      </c>
      <c r="D44" s="261"/>
      <c r="E44" s="267"/>
      <c r="F44" s="415"/>
      <c r="G44" s="1"/>
      <c r="H44" s="259">
        <f t="shared" si="0"/>
        <v>0</v>
      </c>
      <c r="I44" s="259">
        <f t="shared" si="1"/>
        <v>0</v>
      </c>
      <c r="J44" s="259">
        <f t="shared" si="2"/>
        <v>0</v>
      </c>
      <c r="K44" s="1"/>
      <c r="L44" s="275"/>
      <c r="M44" s="1"/>
      <c r="N44" s="1"/>
      <c r="O44" s="1"/>
      <c r="P44" s="1"/>
      <c r="Q44" s="1"/>
      <c r="R44" s="1"/>
      <c r="S44" s="1"/>
      <c r="T44" s="1"/>
      <c r="U44" s="1"/>
      <c r="V44" s="1"/>
      <c r="W44" s="1"/>
      <c r="X44" s="1"/>
      <c r="Y44" s="1"/>
      <c r="Z44" s="1"/>
    </row>
    <row r="45" spans="1:26" ht="12.75" customHeight="1" x14ac:dyDescent="0.25">
      <c r="A45" s="270">
        <v>45728</v>
      </c>
      <c r="B45" s="266">
        <v>512090</v>
      </c>
      <c r="C45" s="25" t="s">
        <v>267</v>
      </c>
      <c r="D45" s="261"/>
      <c r="E45" s="267"/>
      <c r="F45" s="415"/>
      <c r="G45" s="1"/>
      <c r="H45" s="259">
        <f t="shared" si="0"/>
        <v>0</v>
      </c>
      <c r="I45" s="259">
        <f t="shared" si="1"/>
        <v>0</v>
      </c>
      <c r="J45" s="259">
        <f t="shared" si="2"/>
        <v>0</v>
      </c>
      <c r="K45" s="1"/>
      <c r="L45" s="1"/>
      <c r="M45" s="1"/>
      <c r="N45" s="1"/>
      <c r="O45" s="1"/>
      <c r="P45" s="1"/>
      <c r="Q45" s="1"/>
      <c r="R45" s="1"/>
      <c r="S45" s="1"/>
      <c r="T45" s="1"/>
      <c r="U45" s="1"/>
      <c r="V45" s="1"/>
      <c r="W45" s="1"/>
      <c r="X45" s="1"/>
      <c r="Y45" s="1"/>
      <c r="Z45" s="1"/>
    </row>
    <row r="46" spans="1:26" ht="12.75" customHeight="1" x14ac:dyDescent="0.25">
      <c r="A46" s="273">
        <v>45759</v>
      </c>
      <c r="B46" s="266"/>
      <c r="C46" s="271" t="s">
        <v>255</v>
      </c>
      <c r="D46" s="261"/>
      <c r="E46" s="267"/>
      <c r="F46" s="415"/>
      <c r="G46" s="1"/>
      <c r="H46" s="259">
        <f t="shared" si="0"/>
        <v>0</v>
      </c>
      <c r="I46" s="259">
        <f t="shared" si="1"/>
        <v>0</v>
      </c>
      <c r="J46" s="259">
        <f t="shared" si="2"/>
        <v>0</v>
      </c>
      <c r="K46" s="1"/>
      <c r="L46" s="1"/>
      <c r="M46" s="1"/>
      <c r="N46" s="1"/>
      <c r="O46" s="1"/>
      <c r="P46" s="1"/>
      <c r="Q46" s="1"/>
      <c r="R46" s="1"/>
      <c r="S46" s="1"/>
      <c r="T46" s="1"/>
      <c r="U46" s="1"/>
      <c r="V46" s="1"/>
      <c r="W46" s="1"/>
      <c r="X46" s="1"/>
      <c r="Y46" s="1"/>
      <c r="Z46" s="1"/>
    </row>
    <row r="47" spans="1:26" ht="12.75" customHeight="1" x14ac:dyDescent="0.25">
      <c r="A47" s="270">
        <v>45789</v>
      </c>
      <c r="B47" s="266"/>
      <c r="C47" s="271" t="s">
        <v>255</v>
      </c>
      <c r="D47" s="261"/>
      <c r="E47" s="267"/>
      <c r="F47" s="415"/>
      <c r="G47" s="1"/>
      <c r="H47" s="259">
        <f t="shared" si="0"/>
        <v>0</v>
      </c>
      <c r="I47" s="259">
        <f t="shared" si="1"/>
        <v>0</v>
      </c>
      <c r="J47" s="259">
        <f t="shared" si="2"/>
        <v>0</v>
      </c>
      <c r="K47" s="1"/>
      <c r="L47" s="1"/>
      <c r="M47" s="1"/>
      <c r="N47" s="1"/>
      <c r="O47" s="1"/>
      <c r="P47" s="1"/>
      <c r="Q47" s="1"/>
      <c r="R47" s="1"/>
      <c r="S47" s="1"/>
      <c r="T47" s="1"/>
      <c r="U47" s="1"/>
      <c r="V47" s="1"/>
      <c r="W47" s="1"/>
      <c r="X47" s="1"/>
      <c r="Y47" s="1"/>
      <c r="Z47" s="1"/>
    </row>
    <row r="48" spans="1:26" ht="12.75" customHeight="1" x14ac:dyDescent="0.25">
      <c r="A48" s="273">
        <v>45820</v>
      </c>
      <c r="B48" s="266"/>
      <c r="C48" s="271" t="s">
        <v>255</v>
      </c>
      <c r="D48" s="261"/>
      <c r="E48" s="267"/>
      <c r="F48" s="415"/>
      <c r="G48" s="1"/>
      <c r="H48" s="259">
        <f t="shared" si="0"/>
        <v>0</v>
      </c>
      <c r="I48" s="259">
        <f t="shared" si="1"/>
        <v>0</v>
      </c>
      <c r="J48" s="259">
        <f t="shared" si="2"/>
        <v>0</v>
      </c>
      <c r="K48" s="1"/>
      <c r="L48" s="1"/>
      <c r="M48" s="1"/>
      <c r="N48" s="1"/>
      <c r="O48" s="1"/>
      <c r="P48" s="1"/>
      <c r="Q48" s="1"/>
      <c r="R48" s="1"/>
      <c r="S48" s="1"/>
      <c r="T48" s="1"/>
      <c r="U48" s="1"/>
      <c r="V48" s="1"/>
      <c r="W48" s="1"/>
      <c r="X48" s="1"/>
      <c r="Y48" s="1"/>
      <c r="Z48" s="1"/>
    </row>
    <row r="49" spans="1:26" ht="12.75" customHeight="1" x14ac:dyDescent="0.25">
      <c r="A49" s="270">
        <v>45850</v>
      </c>
      <c r="B49" s="266"/>
      <c r="C49" s="271" t="s">
        <v>255</v>
      </c>
      <c r="D49" s="261"/>
      <c r="E49" s="267"/>
      <c r="F49" s="415"/>
      <c r="G49" s="1"/>
      <c r="H49" s="259">
        <f t="shared" si="0"/>
        <v>0</v>
      </c>
      <c r="I49" s="259">
        <f t="shared" si="1"/>
        <v>0</v>
      </c>
      <c r="J49" s="259">
        <f t="shared" si="2"/>
        <v>0</v>
      </c>
      <c r="K49" s="1"/>
      <c r="L49" s="1"/>
      <c r="M49" s="1"/>
      <c r="N49" s="1"/>
      <c r="O49" s="1"/>
      <c r="P49" s="1"/>
      <c r="Q49" s="1"/>
      <c r="R49" s="1"/>
      <c r="S49" s="1"/>
      <c r="T49" s="1"/>
      <c r="U49" s="1"/>
      <c r="V49" s="1"/>
      <c r="W49" s="1"/>
      <c r="X49" s="1"/>
      <c r="Y49" s="1"/>
      <c r="Z49" s="1"/>
    </row>
    <row r="50" spans="1:26" ht="12.75" customHeight="1" x14ac:dyDescent="0.25">
      <c r="A50" s="273">
        <v>45881</v>
      </c>
      <c r="B50" s="266"/>
      <c r="C50" s="271" t="s">
        <v>255</v>
      </c>
      <c r="D50" s="261"/>
      <c r="E50" s="267"/>
      <c r="F50" s="415"/>
      <c r="G50" s="1"/>
      <c r="H50" s="259">
        <f t="shared" si="0"/>
        <v>0</v>
      </c>
      <c r="I50" s="259">
        <f t="shared" si="1"/>
        <v>0</v>
      </c>
      <c r="J50" s="259">
        <f t="shared" si="2"/>
        <v>0</v>
      </c>
      <c r="K50" s="1"/>
      <c r="L50" s="1"/>
      <c r="M50" s="1"/>
      <c r="N50" s="1"/>
      <c r="O50" s="1"/>
      <c r="P50" s="1"/>
      <c r="Q50" s="1"/>
      <c r="R50" s="1"/>
      <c r="S50" s="1"/>
      <c r="T50" s="1"/>
      <c r="U50" s="1"/>
      <c r="V50" s="1"/>
      <c r="W50" s="1"/>
      <c r="X50" s="1"/>
      <c r="Y50" s="1"/>
      <c r="Z50" s="1"/>
    </row>
    <row r="51" spans="1:26" ht="12.75" customHeight="1" x14ac:dyDescent="0.25">
      <c r="A51" s="270">
        <v>45912</v>
      </c>
      <c r="B51" s="274"/>
      <c r="C51" s="271" t="s">
        <v>255</v>
      </c>
      <c r="D51" s="261"/>
      <c r="E51" s="267"/>
      <c r="F51" s="416"/>
      <c r="G51" s="1"/>
      <c r="H51" s="259">
        <f t="shared" si="0"/>
        <v>0</v>
      </c>
      <c r="I51" s="259">
        <f t="shared" si="1"/>
        <v>0</v>
      </c>
      <c r="J51" s="259">
        <f t="shared" si="2"/>
        <v>0</v>
      </c>
      <c r="K51" s="1"/>
      <c r="L51" s="1"/>
      <c r="M51" s="1"/>
      <c r="N51" s="1"/>
      <c r="O51" s="1"/>
      <c r="P51" s="1"/>
      <c r="Q51" s="1"/>
      <c r="R51" s="1"/>
      <c r="S51" s="1"/>
      <c r="T51" s="1"/>
      <c r="U51" s="1"/>
      <c r="V51" s="1"/>
      <c r="W51" s="1"/>
      <c r="X51" s="1"/>
      <c r="Y51" s="1"/>
      <c r="Z51" s="1"/>
    </row>
    <row r="52" spans="1:26" ht="12.75" customHeight="1" x14ac:dyDescent="0.25">
      <c r="A52" s="219">
        <v>13</v>
      </c>
      <c r="B52" s="266">
        <v>512510</v>
      </c>
      <c r="C52" s="268" t="s">
        <v>268</v>
      </c>
      <c r="D52" s="261"/>
      <c r="E52" s="276"/>
      <c r="F52" s="277"/>
      <c r="G52" s="1"/>
      <c r="H52" s="259"/>
      <c r="I52" s="259"/>
      <c r="J52" s="259"/>
      <c r="K52" s="1"/>
      <c r="L52" s="1"/>
      <c r="M52" s="1"/>
      <c r="N52" s="1"/>
      <c r="O52" s="1"/>
      <c r="P52" s="1"/>
      <c r="Q52" s="1"/>
      <c r="R52" s="1"/>
      <c r="S52" s="1"/>
      <c r="T52" s="1"/>
      <c r="U52" s="1"/>
      <c r="V52" s="1"/>
      <c r="W52" s="1"/>
      <c r="X52" s="1"/>
      <c r="Y52" s="1"/>
      <c r="Z52" s="1"/>
    </row>
    <row r="53" spans="1:26" ht="12.75" customHeight="1" x14ac:dyDescent="0.25">
      <c r="A53" s="219">
        <v>14</v>
      </c>
      <c r="B53" s="266">
        <v>513590</v>
      </c>
      <c r="C53" s="268" t="s">
        <v>143</v>
      </c>
      <c r="D53" s="261"/>
      <c r="E53" s="276"/>
      <c r="F53" s="277"/>
      <c r="G53" s="1"/>
      <c r="H53" s="259">
        <f t="shared" ref="H53:H70" si="5">F53*$H$9</f>
        <v>0</v>
      </c>
      <c r="I53" s="259">
        <f t="shared" ref="I53:I70" si="6">F53*$I$9</f>
        <v>0</v>
      </c>
      <c r="J53" s="259">
        <f t="shared" ref="J53:J70" si="7">F53*$J$9</f>
        <v>0</v>
      </c>
      <c r="K53" s="1"/>
      <c r="L53" s="1"/>
      <c r="M53" s="1"/>
      <c r="N53" s="1"/>
      <c r="O53" s="1"/>
      <c r="P53" s="1"/>
      <c r="Q53" s="1"/>
      <c r="R53" s="1"/>
      <c r="S53" s="1"/>
      <c r="T53" s="1"/>
      <c r="U53" s="1"/>
      <c r="V53" s="1"/>
      <c r="W53" s="1"/>
      <c r="X53" s="1"/>
      <c r="Y53" s="1"/>
      <c r="Z53" s="1"/>
    </row>
    <row r="54" spans="1:26" ht="12.75" customHeight="1" x14ac:dyDescent="0.25">
      <c r="A54" s="16">
        <v>15</v>
      </c>
      <c r="B54" s="278">
        <v>513535</v>
      </c>
      <c r="C54" s="417" t="s">
        <v>269</v>
      </c>
      <c r="D54" s="356"/>
      <c r="E54" s="357"/>
      <c r="F54" s="414">
        <f>+SUM(E55:E62)</f>
        <v>0</v>
      </c>
      <c r="G54" s="1"/>
      <c r="H54" s="259">
        <f t="shared" si="5"/>
        <v>0</v>
      </c>
      <c r="I54" s="259">
        <f t="shared" si="6"/>
        <v>0</v>
      </c>
      <c r="J54" s="259">
        <f t="shared" si="7"/>
        <v>0</v>
      </c>
      <c r="K54" s="1"/>
      <c r="L54" s="1"/>
      <c r="M54" s="1"/>
      <c r="N54" s="1"/>
      <c r="O54" s="1"/>
      <c r="P54" s="1"/>
      <c r="Q54" s="1"/>
      <c r="R54" s="1"/>
      <c r="S54" s="1"/>
      <c r="T54" s="1"/>
      <c r="U54" s="1"/>
      <c r="V54" s="1"/>
      <c r="W54" s="1"/>
      <c r="X54" s="1"/>
      <c r="Y54" s="1"/>
      <c r="Z54" s="1"/>
    </row>
    <row r="55" spans="1:26" ht="12.75" customHeight="1" x14ac:dyDescent="0.25">
      <c r="A55" s="270">
        <v>45672</v>
      </c>
      <c r="B55" s="266"/>
      <c r="C55" s="25" t="s">
        <v>270</v>
      </c>
      <c r="D55" s="261"/>
      <c r="E55" s="267"/>
      <c r="F55" s="415"/>
      <c r="G55" s="1"/>
      <c r="H55" s="259">
        <f t="shared" si="5"/>
        <v>0</v>
      </c>
      <c r="I55" s="259">
        <f t="shared" si="6"/>
        <v>0</v>
      </c>
      <c r="J55" s="259">
        <f t="shared" si="7"/>
        <v>0</v>
      </c>
      <c r="K55" s="1"/>
      <c r="L55" s="1"/>
      <c r="M55" s="1"/>
      <c r="N55" s="1"/>
      <c r="O55" s="1"/>
      <c r="P55" s="1"/>
      <c r="Q55" s="1"/>
      <c r="R55" s="1"/>
      <c r="S55" s="1"/>
      <c r="T55" s="1"/>
      <c r="U55" s="1"/>
      <c r="V55" s="1"/>
      <c r="W55" s="1"/>
      <c r="X55" s="1"/>
      <c r="Y55" s="1"/>
      <c r="Z55" s="1"/>
    </row>
    <row r="56" spans="1:26" ht="12.75" customHeight="1" x14ac:dyDescent="0.25">
      <c r="A56" s="219">
        <v>15.2</v>
      </c>
      <c r="B56" s="266"/>
      <c r="C56" s="25" t="s">
        <v>271</v>
      </c>
      <c r="D56" s="261"/>
      <c r="E56" s="267"/>
      <c r="F56" s="415"/>
      <c r="G56" s="1"/>
      <c r="H56" s="259">
        <f t="shared" si="5"/>
        <v>0</v>
      </c>
      <c r="I56" s="259">
        <f t="shared" si="6"/>
        <v>0</v>
      </c>
      <c r="J56" s="259">
        <f t="shared" si="7"/>
        <v>0</v>
      </c>
      <c r="K56" s="1"/>
      <c r="L56" s="1"/>
      <c r="M56" s="1"/>
      <c r="N56" s="1"/>
      <c r="O56" s="1"/>
      <c r="P56" s="1"/>
      <c r="Q56" s="1"/>
      <c r="R56" s="1"/>
      <c r="S56" s="1"/>
      <c r="T56" s="1"/>
      <c r="U56" s="1"/>
      <c r="V56" s="1"/>
      <c r="W56" s="1"/>
      <c r="X56" s="1"/>
      <c r="Y56" s="1"/>
      <c r="Z56" s="1"/>
    </row>
    <row r="57" spans="1:26" ht="12.75" customHeight="1" x14ac:dyDescent="0.25">
      <c r="A57" s="219">
        <v>15.3</v>
      </c>
      <c r="B57" s="266"/>
      <c r="C57" s="271" t="s">
        <v>255</v>
      </c>
      <c r="D57" s="261"/>
      <c r="E57" s="267"/>
      <c r="F57" s="415"/>
      <c r="G57" s="1"/>
      <c r="H57" s="259">
        <f t="shared" si="5"/>
        <v>0</v>
      </c>
      <c r="I57" s="259">
        <f t="shared" si="6"/>
        <v>0</v>
      </c>
      <c r="J57" s="259">
        <f t="shared" si="7"/>
        <v>0</v>
      </c>
      <c r="K57" s="1"/>
      <c r="L57" s="1"/>
      <c r="M57" s="1"/>
      <c r="N57" s="1"/>
      <c r="O57" s="1"/>
      <c r="P57" s="1"/>
      <c r="Q57" s="1"/>
      <c r="R57" s="1"/>
      <c r="S57" s="1"/>
      <c r="T57" s="1"/>
      <c r="U57" s="1"/>
      <c r="V57" s="1"/>
      <c r="W57" s="1"/>
      <c r="X57" s="1"/>
      <c r="Y57" s="1"/>
      <c r="Z57" s="1"/>
    </row>
    <row r="58" spans="1:26" ht="12.75" customHeight="1" x14ac:dyDescent="0.25">
      <c r="A58" s="219">
        <v>15.4</v>
      </c>
      <c r="B58" s="266"/>
      <c r="C58" s="271" t="s">
        <v>255</v>
      </c>
      <c r="D58" s="261"/>
      <c r="E58" s="267"/>
      <c r="F58" s="415"/>
      <c r="G58" s="1"/>
      <c r="H58" s="259">
        <f t="shared" si="5"/>
        <v>0</v>
      </c>
      <c r="I58" s="259">
        <f t="shared" si="6"/>
        <v>0</v>
      </c>
      <c r="J58" s="259">
        <f t="shared" si="7"/>
        <v>0</v>
      </c>
      <c r="K58" s="1"/>
      <c r="L58" s="1"/>
      <c r="M58" s="1"/>
      <c r="N58" s="1"/>
      <c r="O58" s="1"/>
      <c r="P58" s="1"/>
      <c r="Q58" s="1"/>
      <c r="R58" s="1"/>
      <c r="S58" s="1"/>
      <c r="T58" s="1"/>
      <c r="U58" s="1"/>
      <c r="V58" s="1"/>
      <c r="W58" s="1"/>
      <c r="X58" s="1"/>
      <c r="Y58" s="1"/>
      <c r="Z58" s="1"/>
    </row>
    <row r="59" spans="1:26" ht="12.75" customHeight="1" x14ac:dyDescent="0.25">
      <c r="A59" s="219">
        <v>15.5</v>
      </c>
      <c r="B59" s="266"/>
      <c r="C59" s="271" t="s">
        <v>255</v>
      </c>
      <c r="D59" s="261"/>
      <c r="E59" s="267"/>
      <c r="F59" s="415"/>
      <c r="G59" s="1"/>
      <c r="H59" s="259">
        <f t="shared" si="5"/>
        <v>0</v>
      </c>
      <c r="I59" s="259">
        <f t="shared" si="6"/>
        <v>0</v>
      </c>
      <c r="J59" s="259">
        <f t="shared" si="7"/>
        <v>0</v>
      </c>
      <c r="K59" s="1"/>
      <c r="L59" s="1"/>
      <c r="M59" s="1"/>
      <c r="N59" s="1"/>
      <c r="O59" s="1"/>
      <c r="P59" s="1"/>
      <c r="Q59" s="1"/>
      <c r="R59" s="1"/>
      <c r="S59" s="1"/>
      <c r="T59" s="1"/>
      <c r="U59" s="1"/>
      <c r="V59" s="1"/>
      <c r="W59" s="1"/>
      <c r="X59" s="1"/>
      <c r="Y59" s="1"/>
      <c r="Z59" s="1"/>
    </row>
    <row r="60" spans="1:26" ht="12.75" customHeight="1" x14ac:dyDescent="0.25">
      <c r="A60" s="219">
        <v>15.6</v>
      </c>
      <c r="B60" s="266"/>
      <c r="C60" s="271" t="s">
        <v>255</v>
      </c>
      <c r="D60" s="261"/>
      <c r="E60" s="267"/>
      <c r="F60" s="415"/>
      <c r="G60" s="1"/>
      <c r="H60" s="259">
        <f t="shared" si="5"/>
        <v>0</v>
      </c>
      <c r="I60" s="259">
        <f t="shared" si="6"/>
        <v>0</v>
      </c>
      <c r="J60" s="259">
        <f t="shared" si="7"/>
        <v>0</v>
      </c>
      <c r="K60" s="1"/>
      <c r="L60" s="1"/>
      <c r="M60" s="1"/>
      <c r="N60" s="1"/>
      <c r="O60" s="1"/>
      <c r="P60" s="1"/>
      <c r="Q60" s="1"/>
      <c r="R60" s="1"/>
      <c r="S60" s="1"/>
      <c r="T60" s="1"/>
      <c r="U60" s="1"/>
      <c r="V60" s="1"/>
      <c r="W60" s="1"/>
      <c r="X60" s="1"/>
      <c r="Y60" s="1"/>
      <c r="Z60" s="1"/>
    </row>
    <row r="61" spans="1:26" ht="12.75" customHeight="1" x14ac:dyDescent="0.25">
      <c r="A61" s="219">
        <v>15.7</v>
      </c>
      <c r="B61" s="266"/>
      <c r="C61" s="271" t="s">
        <v>255</v>
      </c>
      <c r="D61" s="261"/>
      <c r="E61" s="267"/>
      <c r="F61" s="415"/>
      <c r="G61" s="1"/>
      <c r="H61" s="259">
        <f t="shared" si="5"/>
        <v>0</v>
      </c>
      <c r="I61" s="259">
        <f t="shared" si="6"/>
        <v>0</v>
      </c>
      <c r="J61" s="259">
        <f t="shared" si="7"/>
        <v>0</v>
      </c>
      <c r="K61" s="1"/>
      <c r="L61" s="1"/>
      <c r="M61" s="1"/>
      <c r="N61" s="1"/>
      <c r="O61" s="1"/>
      <c r="P61" s="1"/>
      <c r="Q61" s="1"/>
      <c r="R61" s="1"/>
      <c r="S61" s="1"/>
      <c r="T61" s="1"/>
      <c r="U61" s="1"/>
      <c r="V61" s="1"/>
      <c r="W61" s="1"/>
      <c r="X61" s="1"/>
      <c r="Y61" s="1"/>
      <c r="Z61" s="1"/>
    </row>
    <row r="62" spans="1:26" ht="12.75" customHeight="1" x14ac:dyDescent="0.25">
      <c r="A62" s="219">
        <v>15.8</v>
      </c>
      <c r="B62" s="266"/>
      <c r="C62" s="271" t="s">
        <v>255</v>
      </c>
      <c r="D62" s="261"/>
      <c r="E62" s="267"/>
      <c r="F62" s="416"/>
      <c r="G62" s="1"/>
      <c r="H62" s="259">
        <f t="shared" si="5"/>
        <v>0</v>
      </c>
      <c r="I62" s="259">
        <f t="shared" si="6"/>
        <v>0</v>
      </c>
      <c r="J62" s="259">
        <f t="shared" si="7"/>
        <v>0</v>
      </c>
      <c r="K62" s="1"/>
      <c r="L62" s="1"/>
      <c r="M62" s="1"/>
      <c r="N62" s="1"/>
      <c r="O62" s="1"/>
      <c r="P62" s="1"/>
      <c r="Q62" s="1"/>
      <c r="R62" s="1"/>
      <c r="S62" s="1"/>
      <c r="T62" s="1"/>
      <c r="U62" s="1"/>
      <c r="V62" s="1"/>
      <c r="W62" s="1"/>
      <c r="X62" s="1"/>
      <c r="Y62" s="1"/>
      <c r="Z62" s="1"/>
    </row>
    <row r="63" spans="1:26" ht="12.75" customHeight="1" x14ac:dyDescent="0.25">
      <c r="A63" s="219">
        <v>16</v>
      </c>
      <c r="B63" s="266">
        <v>513530</v>
      </c>
      <c r="C63" s="268" t="s">
        <v>272</v>
      </c>
      <c r="D63" s="261"/>
      <c r="E63" s="279"/>
      <c r="F63" s="277">
        <f t="shared" ref="F63:F74" si="8">+E63</f>
        <v>0</v>
      </c>
      <c r="G63" s="1"/>
      <c r="H63" s="259">
        <f t="shared" si="5"/>
        <v>0</v>
      </c>
      <c r="I63" s="259">
        <f t="shared" si="6"/>
        <v>0</v>
      </c>
      <c r="J63" s="259">
        <f t="shared" si="7"/>
        <v>0</v>
      </c>
      <c r="K63" s="1"/>
      <c r="L63" s="1"/>
      <c r="M63" s="1"/>
      <c r="N63" s="1"/>
      <c r="O63" s="1"/>
      <c r="P63" s="1"/>
      <c r="Q63" s="1"/>
      <c r="R63" s="1"/>
      <c r="S63" s="1"/>
      <c r="T63" s="1"/>
      <c r="U63" s="1"/>
      <c r="V63" s="1"/>
      <c r="W63" s="1"/>
      <c r="X63" s="1"/>
      <c r="Y63" s="1"/>
      <c r="Z63" s="1"/>
    </row>
    <row r="64" spans="1:26" ht="12.75" customHeight="1" x14ac:dyDescent="0.25">
      <c r="A64" s="16">
        <v>17</v>
      </c>
      <c r="B64" s="274">
        <v>513525</v>
      </c>
      <c r="C64" s="268" t="s">
        <v>273</v>
      </c>
      <c r="D64" s="261"/>
      <c r="E64" s="279"/>
      <c r="F64" s="277">
        <f t="shared" si="8"/>
        <v>0</v>
      </c>
      <c r="G64" s="1"/>
      <c r="H64" s="259">
        <f t="shared" si="5"/>
        <v>0</v>
      </c>
      <c r="I64" s="259">
        <f t="shared" si="6"/>
        <v>0</v>
      </c>
      <c r="J64" s="259">
        <f t="shared" si="7"/>
        <v>0</v>
      </c>
      <c r="K64" s="1"/>
      <c r="L64" s="1"/>
      <c r="M64" s="1"/>
      <c r="N64" s="1"/>
      <c r="O64" s="1"/>
      <c r="P64" s="1"/>
      <c r="Q64" s="1"/>
      <c r="R64" s="1"/>
      <c r="S64" s="1"/>
      <c r="T64" s="1"/>
      <c r="U64" s="1"/>
      <c r="V64" s="1"/>
      <c r="W64" s="1"/>
      <c r="X64" s="1"/>
      <c r="Y64" s="1"/>
      <c r="Z64" s="1"/>
    </row>
    <row r="65" spans="1:26" ht="12.75" customHeight="1" x14ac:dyDescent="0.25">
      <c r="A65" s="219">
        <v>18</v>
      </c>
      <c r="B65" s="266">
        <v>513555</v>
      </c>
      <c r="C65" s="268" t="s">
        <v>274</v>
      </c>
      <c r="D65" s="261"/>
      <c r="E65" s="279"/>
      <c r="F65" s="277">
        <f t="shared" si="8"/>
        <v>0</v>
      </c>
      <c r="G65" s="1"/>
      <c r="H65" s="259">
        <f t="shared" si="5"/>
        <v>0</v>
      </c>
      <c r="I65" s="259">
        <f t="shared" si="6"/>
        <v>0</v>
      </c>
      <c r="J65" s="259">
        <f t="shared" si="7"/>
        <v>0</v>
      </c>
      <c r="K65" s="1"/>
      <c r="L65" s="1"/>
      <c r="M65" s="1"/>
      <c r="N65" s="1"/>
      <c r="O65" s="1"/>
      <c r="P65" s="1"/>
      <c r="Q65" s="1"/>
      <c r="R65" s="1"/>
      <c r="S65" s="1"/>
      <c r="T65" s="1"/>
      <c r="U65" s="1"/>
      <c r="V65" s="1"/>
      <c r="W65" s="1"/>
      <c r="X65" s="1"/>
      <c r="Y65" s="1"/>
      <c r="Z65" s="1"/>
    </row>
    <row r="66" spans="1:26" ht="12.75" customHeight="1" x14ac:dyDescent="0.25">
      <c r="A66" s="16">
        <v>19</v>
      </c>
      <c r="B66" s="274">
        <v>51353502</v>
      </c>
      <c r="C66" s="268" t="s">
        <v>275</v>
      </c>
      <c r="D66" s="261"/>
      <c r="E66" s="280"/>
      <c r="F66" s="277">
        <f t="shared" si="8"/>
        <v>0</v>
      </c>
      <c r="G66" s="1"/>
      <c r="H66" s="259">
        <f t="shared" si="5"/>
        <v>0</v>
      </c>
      <c r="I66" s="259">
        <f t="shared" si="6"/>
        <v>0</v>
      </c>
      <c r="J66" s="259">
        <f t="shared" si="7"/>
        <v>0</v>
      </c>
      <c r="K66" s="1"/>
      <c r="L66" s="1"/>
      <c r="M66" s="1"/>
      <c r="N66" s="1"/>
      <c r="O66" s="1"/>
      <c r="P66" s="1"/>
      <c r="Q66" s="1"/>
      <c r="R66" s="1"/>
      <c r="S66" s="1"/>
      <c r="T66" s="1"/>
      <c r="U66" s="1"/>
      <c r="V66" s="1"/>
      <c r="W66" s="1"/>
      <c r="X66" s="1"/>
      <c r="Y66" s="1"/>
      <c r="Z66" s="1"/>
    </row>
    <row r="67" spans="1:26" ht="12.75" customHeight="1" x14ac:dyDescent="0.25">
      <c r="A67" s="219">
        <v>20</v>
      </c>
      <c r="B67" s="266">
        <v>513095</v>
      </c>
      <c r="C67" s="268" t="s">
        <v>276</v>
      </c>
      <c r="D67" s="261"/>
      <c r="E67" s="280"/>
      <c r="F67" s="277">
        <f t="shared" si="8"/>
        <v>0</v>
      </c>
      <c r="G67" s="1"/>
      <c r="H67" s="259">
        <f t="shared" si="5"/>
        <v>0</v>
      </c>
      <c r="I67" s="259">
        <f t="shared" si="6"/>
        <v>0</v>
      </c>
      <c r="J67" s="259">
        <f t="shared" si="7"/>
        <v>0</v>
      </c>
      <c r="K67" s="1"/>
      <c r="L67" s="1"/>
      <c r="M67" s="1"/>
      <c r="N67" s="1"/>
      <c r="O67" s="1"/>
      <c r="P67" s="1"/>
      <c r="Q67" s="1"/>
      <c r="R67" s="1"/>
      <c r="S67" s="1"/>
      <c r="T67" s="1"/>
      <c r="U67" s="1"/>
      <c r="V67" s="1"/>
      <c r="W67" s="1"/>
      <c r="X67" s="1"/>
      <c r="Y67" s="1"/>
      <c r="Z67" s="1"/>
    </row>
    <row r="68" spans="1:26" ht="12.75" customHeight="1" x14ac:dyDescent="0.25">
      <c r="A68" s="16">
        <v>21</v>
      </c>
      <c r="B68" s="274">
        <v>519595</v>
      </c>
      <c r="C68" s="268" t="s">
        <v>277</v>
      </c>
      <c r="D68" s="261"/>
      <c r="E68" s="279"/>
      <c r="F68" s="277">
        <f t="shared" si="8"/>
        <v>0</v>
      </c>
      <c r="G68" s="1"/>
      <c r="H68" s="259">
        <f t="shared" si="5"/>
        <v>0</v>
      </c>
      <c r="I68" s="259">
        <f t="shared" si="6"/>
        <v>0</v>
      </c>
      <c r="J68" s="259">
        <f t="shared" si="7"/>
        <v>0</v>
      </c>
      <c r="K68" s="1"/>
      <c r="L68" s="1"/>
      <c r="M68" s="1"/>
      <c r="N68" s="1"/>
      <c r="O68" s="1"/>
      <c r="P68" s="1"/>
      <c r="Q68" s="1"/>
      <c r="R68" s="1"/>
      <c r="S68" s="1"/>
      <c r="T68" s="1"/>
      <c r="U68" s="1"/>
      <c r="V68" s="1"/>
      <c r="W68" s="1"/>
      <c r="X68" s="1"/>
      <c r="Y68" s="1"/>
      <c r="Z68" s="1"/>
    </row>
    <row r="69" spans="1:26" ht="15.75" customHeight="1" x14ac:dyDescent="0.25">
      <c r="A69" s="16">
        <v>22</v>
      </c>
      <c r="B69" s="25">
        <v>511095</v>
      </c>
      <c r="C69" s="281" t="s">
        <v>278</v>
      </c>
      <c r="D69" s="261"/>
      <c r="E69" s="282">
        <f>+'9. Calculo contrato lab'!C23</f>
        <v>0</v>
      </c>
      <c r="F69" s="283">
        <f t="shared" si="8"/>
        <v>0</v>
      </c>
      <c r="G69" s="1"/>
      <c r="H69" s="259">
        <f t="shared" si="5"/>
        <v>0</v>
      </c>
      <c r="I69" s="259">
        <f t="shared" si="6"/>
        <v>0</v>
      </c>
      <c r="J69" s="259">
        <f t="shared" si="7"/>
        <v>0</v>
      </c>
      <c r="K69" s="1"/>
      <c r="L69" s="1"/>
      <c r="M69" s="1"/>
      <c r="N69" s="1"/>
      <c r="O69" s="1"/>
      <c r="P69" s="1"/>
      <c r="Q69" s="1"/>
      <c r="R69" s="1"/>
      <c r="S69" s="1"/>
      <c r="T69" s="1"/>
      <c r="U69" s="1"/>
      <c r="V69" s="1"/>
      <c r="W69" s="1"/>
      <c r="X69" s="1"/>
      <c r="Y69" s="1"/>
      <c r="Z69" s="1"/>
    </row>
    <row r="70" spans="1:26" ht="12.75" customHeight="1" x14ac:dyDescent="0.25">
      <c r="A70" s="16">
        <v>23</v>
      </c>
      <c r="B70" s="25">
        <v>519595</v>
      </c>
      <c r="C70" s="25" t="s">
        <v>279</v>
      </c>
      <c r="D70" s="261"/>
      <c r="E70" s="214">
        <f>'2. CUOTAS'!D11*0.02</f>
        <v>0</v>
      </c>
      <c r="F70" s="258">
        <f t="shared" si="8"/>
        <v>0</v>
      </c>
      <c r="G70" s="1"/>
      <c r="H70" s="259">
        <f t="shared" si="5"/>
        <v>0</v>
      </c>
      <c r="I70" s="259">
        <f t="shared" si="6"/>
        <v>0</v>
      </c>
      <c r="J70" s="259">
        <f t="shared" si="7"/>
        <v>0</v>
      </c>
      <c r="K70" s="1"/>
      <c r="L70" s="1"/>
      <c r="M70" s="1"/>
      <c r="N70" s="1"/>
      <c r="O70" s="1"/>
      <c r="P70" s="1"/>
      <c r="Q70" s="1"/>
      <c r="R70" s="1"/>
      <c r="S70" s="1"/>
      <c r="T70" s="1"/>
      <c r="U70" s="1"/>
      <c r="V70" s="1"/>
      <c r="W70" s="1"/>
      <c r="X70" s="1"/>
      <c r="Y70" s="1"/>
      <c r="Z70" s="1"/>
    </row>
    <row r="71" spans="1:26" ht="12.75" customHeight="1" x14ac:dyDescent="0.25">
      <c r="A71" s="16">
        <v>24</v>
      </c>
      <c r="B71" s="25">
        <v>519595</v>
      </c>
      <c r="C71" s="25" t="s">
        <v>280</v>
      </c>
      <c r="D71" s="261"/>
      <c r="E71" s="284"/>
      <c r="F71" s="258">
        <f t="shared" si="8"/>
        <v>0</v>
      </c>
      <c r="G71" s="1"/>
      <c r="H71" s="285">
        <f t="shared" ref="H71:J71" si="9">SUM(H10:H70)</f>
        <v>0</v>
      </c>
      <c r="I71" s="285">
        <f t="shared" si="9"/>
        <v>0</v>
      </c>
      <c r="J71" s="259">
        <f t="shared" si="9"/>
        <v>0</v>
      </c>
      <c r="K71" s="1"/>
      <c r="L71" s="285"/>
      <c r="M71" s="286"/>
      <c r="N71" s="1"/>
      <c r="O71" s="1"/>
      <c r="P71" s="1"/>
      <c r="Q71" s="1"/>
      <c r="R71" s="1"/>
      <c r="S71" s="1"/>
      <c r="T71" s="1"/>
      <c r="U71" s="1"/>
      <c r="V71" s="1"/>
      <c r="W71" s="1"/>
      <c r="X71" s="1"/>
      <c r="Y71" s="1"/>
      <c r="Z71" s="1"/>
    </row>
    <row r="72" spans="1:26" ht="12.75" customHeight="1" x14ac:dyDescent="0.3">
      <c r="A72" s="16">
        <v>25</v>
      </c>
      <c r="B72" s="25">
        <v>519595</v>
      </c>
      <c r="C72" s="25" t="s">
        <v>281</v>
      </c>
      <c r="D72" s="261"/>
      <c r="E72" s="284"/>
      <c r="F72" s="258">
        <f t="shared" si="8"/>
        <v>0</v>
      </c>
      <c r="G72" s="1"/>
      <c r="H72" s="287">
        <f t="shared" ref="H72:J72" si="10">H8-H71</f>
        <v>0</v>
      </c>
      <c r="I72" s="287">
        <f t="shared" si="10"/>
        <v>0</v>
      </c>
      <c r="J72" s="288">
        <f t="shared" si="10"/>
        <v>0</v>
      </c>
      <c r="K72" s="1"/>
      <c r="L72" s="1"/>
      <c r="M72" s="1"/>
      <c r="N72" s="1"/>
      <c r="O72" s="1"/>
      <c r="P72" s="1"/>
      <c r="Q72" s="1"/>
      <c r="R72" s="1"/>
      <c r="S72" s="1"/>
      <c r="T72" s="1"/>
      <c r="U72" s="1"/>
      <c r="V72" s="1"/>
      <c r="W72" s="1"/>
      <c r="X72" s="1"/>
      <c r="Y72" s="1"/>
      <c r="Z72" s="1"/>
    </row>
    <row r="73" spans="1:26" ht="12.75" customHeight="1" x14ac:dyDescent="0.25">
      <c r="A73" s="16">
        <v>26</v>
      </c>
      <c r="B73" s="25">
        <v>519595</v>
      </c>
      <c r="C73" s="25" t="s">
        <v>282</v>
      </c>
      <c r="D73" s="261"/>
      <c r="E73" s="284"/>
      <c r="F73" s="258">
        <f t="shared" si="8"/>
        <v>0</v>
      </c>
      <c r="G73" s="1"/>
      <c r="H73" s="1"/>
      <c r="I73" s="1"/>
      <c r="J73" s="259"/>
      <c r="K73" s="1"/>
      <c r="L73" s="1"/>
      <c r="M73" s="1"/>
      <c r="N73" s="1"/>
      <c r="O73" s="1"/>
      <c r="P73" s="1"/>
      <c r="Q73" s="1"/>
      <c r="R73" s="1"/>
      <c r="S73" s="1"/>
      <c r="T73" s="1"/>
      <c r="U73" s="1"/>
      <c r="V73" s="1"/>
      <c r="W73" s="1"/>
      <c r="X73" s="1"/>
      <c r="Y73" s="1"/>
      <c r="Z73" s="1"/>
    </row>
    <row r="74" spans="1:26" ht="12.75" customHeight="1" x14ac:dyDescent="0.25">
      <c r="A74" s="142"/>
      <c r="B74" s="289"/>
      <c r="C74" s="290"/>
      <c r="D74" s="291"/>
      <c r="E74" s="291"/>
      <c r="F74" s="292">
        <f t="shared" si="8"/>
        <v>0</v>
      </c>
      <c r="G74" s="1"/>
      <c r="H74" s="1"/>
      <c r="I74" s="1"/>
      <c r="J74" s="259"/>
      <c r="K74" s="1"/>
      <c r="L74" s="1"/>
      <c r="M74" s="1"/>
      <c r="N74" s="1"/>
      <c r="O74" s="1"/>
      <c r="P74" s="1"/>
      <c r="Q74" s="1"/>
      <c r="R74" s="1"/>
      <c r="S74" s="1"/>
      <c r="T74" s="1"/>
      <c r="U74" s="1"/>
      <c r="V74" s="1"/>
      <c r="W74" s="1"/>
      <c r="X74" s="1"/>
      <c r="Y74" s="1"/>
      <c r="Z74" s="1"/>
    </row>
    <row r="75" spans="1:26" ht="21" customHeight="1" x14ac:dyDescent="0.25">
      <c r="A75" s="242"/>
      <c r="B75" s="293"/>
      <c r="C75" s="402" t="s">
        <v>79</v>
      </c>
      <c r="D75" s="403"/>
      <c r="E75" s="294"/>
      <c r="F75" s="295">
        <f>SUM(F10:F73)</f>
        <v>0</v>
      </c>
      <c r="G75" s="1"/>
      <c r="H75" s="1"/>
      <c r="I75" s="1"/>
      <c r="J75" s="296"/>
      <c r="K75" s="1"/>
      <c r="L75" s="1"/>
      <c r="M75" s="1"/>
      <c r="N75" s="1"/>
      <c r="O75" s="1"/>
      <c r="P75" s="1"/>
      <c r="Q75" s="1"/>
      <c r="R75" s="1"/>
      <c r="S75" s="1"/>
      <c r="T75" s="1"/>
      <c r="U75" s="1"/>
      <c r="V75" s="1"/>
      <c r="W75" s="1"/>
      <c r="X75" s="1"/>
      <c r="Y75" s="1"/>
      <c r="Z75" s="1"/>
    </row>
    <row r="76" spans="1:26" ht="69" customHeight="1" x14ac:dyDescent="0.25">
      <c r="A76" s="1"/>
      <c r="B76" s="404" t="s">
        <v>283</v>
      </c>
      <c r="C76" s="405"/>
      <c r="D76" s="405"/>
      <c r="E76" s="405"/>
      <c r="F76" s="406"/>
      <c r="G76" s="1"/>
      <c r="H76" s="1"/>
      <c r="I76" s="1"/>
      <c r="J76" s="259"/>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259"/>
      <c r="K77" s="1"/>
      <c r="L77" s="1"/>
      <c r="M77" s="1"/>
      <c r="N77" s="1"/>
      <c r="O77" s="1"/>
      <c r="P77" s="1"/>
      <c r="Q77" s="1"/>
      <c r="R77" s="1"/>
      <c r="S77" s="1"/>
      <c r="T77" s="1"/>
      <c r="U77" s="1"/>
      <c r="V77" s="1"/>
      <c r="W77" s="1"/>
      <c r="X77" s="1"/>
      <c r="Y77" s="1"/>
      <c r="Z77" s="1"/>
    </row>
    <row r="78" spans="1:26" ht="12.75" customHeight="1" x14ac:dyDescent="0.25">
      <c r="A78" s="1"/>
      <c r="B78" s="1"/>
      <c r="C78" s="297" t="s">
        <v>157</v>
      </c>
      <c r="D78" s="297" t="s">
        <v>284</v>
      </c>
      <c r="E78" s="297" t="s">
        <v>285</v>
      </c>
      <c r="F78" s="1"/>
      <c r="G78" s="1"/>
      <c r="H78" s="1"/>
      <c r="I78" s="1"/>
      <c r="J78" s="259"/>
      <c r="K78" s="1"/>
      <c r="L78" s="1"/>
      <c r="M78" s="1"/>
      <c r="N78" s="1"/>
      <c r="O78" s="1"/>
      <c r="P78" s="1"/>
      <c r="Q78" s="1"/>
      <c r="R78" s="1"/>
      <c r="S78" s="1"/>
      <c r="T78" s="1"/>
      <c r="U78" s="1"/>
      <c r="V78" s="1"/>
      <c r="W78" s="1"/>
      <c r="X78" s="1"/>
      <c r="Y78" s="1"/>
      <c r="Z78" s="1"/>
    </row>
    <row r="79" spans="1:26" ht="12.75" customHeight="1" x14ac:dyDescent="0.25">
      <c r="A79" s="1"/>
      <c r="B79" s="1"/>
      <c r="C79" s="298"/>
      <c r="D79" s="25"/>
      <c r="E79" s="299"/>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6" t="s">
        <v>286</v>
      </c>
      <c r="D80" s="25"/>
      <c r="E80" s="153">
        <f>'2. CUOTAS'!D11</f>
        <v>0</v>
      </c>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298"/>
      <c r="D81" s="25"/>
      <c r="E81" s="299"/>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6" t="s">
        <v>287</v>
      </c>
      <c r="D82" s="25"/>
      <c r="E82" s="153">
        <f>F75-F70-F71-F72-F73</f>
        <v>0</v>
      </c>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6" t="s">
        <v>288</v>
      </c>
      <c r="D83" s="25"/>
      <c r="E83" s="153">
        <f>F70</f>
        <v>0</v>
      </c>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6" t="s">
        <v>280</v>
      </c>
      <c r="D84" s="25"/>
      <c r="E84" s="153">
        <f t="shared" ref="E84:E86" si="11">+F71</f>
        <v>0</v>
      </c>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6" t="s">
        <v>281</v>
      </c>
      <c r="D85" s="25"/>
      <c r="E85" s="153">
        <f t="shared" si="11"/>
        <v>0</v>
      </c>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6" t="s">
        <v>282</v>
      </c>
      <c r="D86" s="25"/>
      <c r="E86" s="153">
        <f t="shared" si="11"/>
        <v>0</v>
      </c>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300" t="s">
        <v>155</v>
      </c>
      <c r="D87" s="301"/>
      <c r="E87" s="302">
        <f>E82+E83+E84+E85+E86</f>
        <v>0</v>
      </c>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3">
      <c r="A89" s="1"/>
      <c r="B89" s="1"/>
      <c r="C89" s="303" t="s">
        <v>289</v>
      </c>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t="s">
        <v>290</v>
      </c>
      <c r="D91" s="1"/>
      <c r="E91" s="156">
        <f>+E80-E87</f>
        <v>0</v>
      </c>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row r="291" spans="1:26" ht="15.75" customHeight="1" x14ac:dyDescent="0.25"/>
    <row r="292" spans="1:26" ht="15.75" customHeight="1" x14ac:dyDescent="0.25"/>
    <row r="293" spans="1:26" ht="15.75" customHeight="1" x14ac:dyDescent="0.25"/>
    <row r="294" spans="1:26" ht="15.75" customHeight="1" x14ac:dyDescent="0.25"/>
    <row r="295" spans="1:26" ht="15.75" customHeight="1" x14ac:dyDescent="0.25"/>
    <row r="296" spans="1:26" ht="15.75" customHeight="1" x14ac:dyDescent="0.25"/>
    <row r="297" spans="1:26" ht="15.75" customHeight="1" x14ac:dyDescent="0.25"/>
    <row r="298" spans="1:26" ht="15.75" customHeight="1" x14ac:dyDescent="0.25"/>
    <row r="299" spans="1:26" ht="15.75" customHeight="1" x14ac:dyDescent="0.25"/>
    <row r="300" spans="1:26" ht="15.75" customHeight="1" x14ac:dyDescent="0.25"/>
    <row r="301" spans="1:26" ht="15.75" customHeight="1" x14ac:dyDescent="0.25"/>
    <row r="302" spans="1:26" ht="15.75" customHeight="1" x14ac:dyDescent="0.25"/>
    <row r="303" spans="1:26" ht="15.75" customHeight="1" x14ac:dyDescent="0.25"/>
    <row r="304" spans="1:26"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sheetData>
  <mergeCells count="21">
    <mergeCell ref="A1:B4"/>
    <mergeCell ref="C1:E2"/>
    <mergeCell ref="F1:G1"/>
    <mergeCell ref="C3:E3"/>
    <mergeCell ref="F3:G3"/>
    <mergeCell ref="C4:E4"/>
    <mergeCell ref="F4:G4"/>
    <mergeCell ref="C75:D75"/>
    <mergeCell ref="B76:F76"/>
    <mergeCell ref="H5:J5"/>
    <mergeCell ref="A7:F8"/>
    <mergeCell ref="C14:E14"/>
    <mergeCell ref="F14:F17"/>
    <mergeCell ref="C19:E19"/>
    <mergeCell ref="F19:F26"/>
    <mergeCell ref="F31:F41"/>
    <mergeCell ref="C31:E31"/>
    <mergeCell ref="C42:E42"/>
    <mergeCell ref="F42:F51"/>
    <mergeCell ref="C54:E54"/>
    <mergeCell ref="F54:F62"/>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1. Instructivo</vt:lpstr>
      <vt:lpstr>PRESUPUESTO 2017</vt:lpstr>
      <vt:lpstr>2. CUOTAS</vt:lpstr>
      <vt:lpstr>3. PRESUPUESTO</vt:lpstr>
      <vt:lpstr>4. I&amp;G EVENTOS DEPORTES</vt:lpstr>
      <vt:lpstr>5. I&amp;G ANEXO DEPORTE</vt:lpstr>
      <vt:lpstr>6. I&amp;G EVENTOS CULTURA</vt:lpstr>
      <vt:lpstr>7. I&amp;G EVENTOS DH&amp;PS</vt:lpstr>
      <vt:lpstr>8. GASTO ADMON</vt:lpstr>
      <vt:lpstr>9. Calculo contrato lab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Toro</dc:creator>
  <cp:lastModifiedBy>MICHAEL ANDRES VARGAS BUITRAGO</cp:lastModifiedBy>
  <dcterms:created xsi:type="dcterms:W3CDTF">2018-03-13T21:02:37Z</dcterms:created>
  <dcterms:modified xsi:type="dcterms:W3CDTF">2025-05-15T16:48:47Z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535a957-b352-4c2d-aa57-80f72177303d_Enabled">
    <vt:lpwstr>true</vt:lpwstr>
  </property>
  <property fmtid="{D5CDD505-2E9C-101B-9397-08002B2CF9AE}" pid="3" name="MSIP_Label_f535a957-b352-4c2d-aa57-80f72177303d_SetDate">
    <vt:lpwstr>2024-06-15T16:58:06Z</vt:lpwstr>
  </property>
  <property fmtid="{D5CDD505-2E9C-101B-9397-08002B2CF9AE}" pid="4" name="MSIP_Label_f535a957-b352-4c2d-aa57-80f72177303d_Method">
    <vt:lpwstr>Standard</vt:lpwstr>
  </property>
  <property fmtid="{D5CDD505-2E9C-101B-9397-08002B2CF9AE}" pid="5" name="MSIP_Label_f535a957-b352-4c2d-aa57-80f72177303d_Name">
    <vt:lpwstr>defa4170-0d19-0005-0004-bc88714345d2</vt:lpwstr>
  </property>
  <property fmtid="{D5CDD505-2E9C-101B-9397-08002B2CF9AE}" pid="6" name="MSIP_Label_f535a957-b352-4c2d-aa57-80f72177303d_SiteId">
    <vt:lpwstr>34303541-74ec-4d4a-8c5a-8049d2fd6ce6</vt:lpwstr>
  </property>
  <property fmtid="{D5CDD505-2E9C-101B-9397-08002B2CF9AE}" pid="7" name="MSIP_Label_f535a957-b352-4c2d-aa57-80f72177303d_ActionId">
    <vt:lpwstr>ed5500b9-db80-47aa-8d6f-3b78a40529a3</vt:lpwstr>
  </property>
  <property fmtid="{D5CDD505-2E9C-101B-9397-08002B2CF9AE}" pid="8" name="MSIP_Label_f535a957-b352-4c2d-aa57-80f72177303d_ContentBits">
    <vt:lpwstr>0</vt:lpwstr>
  </property>
</Properties>
</file>